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6420" yWindow="3150" windowWidth="15360" windowHeight="762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B102" i="12" l="1"/>
  <c r="CW102" i="12"/>
  <c r="CR102" i="12"/>
  <c r="AU88" i="12"/>
  <c r="AP88" i="12"/>
  <c r="AF88" i="12"/>
  <c r="AU63" i="12"/>
  <c r="AP63" i="12"/>
  <c r="AA23" i="12"/>
  <c r="AP23" i="12"/>
  <c r="V23" i="12"/>
  <c r="Q23" i="12"/>
  <c r="AA75" i="12" l="1"/>
  <c r="AA74" i="12"/>
  <c r="AF72" i="12"/>
  <c r="AA68" i="12"/>
  <c r="AA69" i="12"/>
  <c r="AA70" i="12"/>
  <c r="W37"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W39" i="10"/>
  <c r="BW40" i="10" s="1"/>
  <c r="BE39" i="10"/>
  <c r="AM39" i="10"/>
  <c r="U39" i="10"/>
  <c r="C39" i="10"/>
  <c r="CO38" i="10"/>
  <c r="BW38" i="10"/>
  <c r="BE38" i="10"/>
  <c r="AM38" i="10"/>
  <c r="U38" i="10"/>
  <c r="C38" i="10"/>
  <c r="CO37" i="10"/>
  <c r="BW37" i="10"/>
  <c r="BE37" i="10"/>
  <c r="AM37" i="10"/>
  <c r="U37" i="10"/>
  <c r="C37" i="10"/>
  <c r="CO36" i="10"/>
  <c r="BW36" i="10"/>
  <c r="BE36" i="10"/>
  <c r="AM36" i="10"/>
  <c r="U36" i="10"/>
  <c r="C36" i="10"/>
  <c r="BW35" i="10"/>
  <c r="BE35" i="10"/>
  <c r="AM35" i="10"/>
  <c r="U35" i="10"/>
  <c r="C35" i="10"/>
  <c r="BW34" i="10"/>
  <c r="BE34" i="10"/>
  <c r="AM34" i="10"/>
  <c r="U34" i="10"/>
  <c r="C34" i="10"/>
  <c r="CO34" i="10" l="1"/>
  <c r="CO35" i="10" s="1"/>
  <c r="BW41"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<sst xmlns="http://schemas.openxmlformats.org/spreadsheetml/2006/main" count="1163" uniqueCount="596">
  <si>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</si>
  <si>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</si>
  <si>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</si>
  <si>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</si>
  <si>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</si>
  <si>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</si>
  <si>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</si>
  <si>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</si>
  <si>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</si>
  <si>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</si>
  <si>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</si>
  <si>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</si>
  <si>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</si>
  <si>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</si>
  <si>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</si>
  <si>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</si>
  <si>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</si>
  <si>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</si>
  <si>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</si>
  <si>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</si>
  <si>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</si>
  <si>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</si>
  <si>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</si>
  <si>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</si>
  <si>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</si>
  <si>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</si>
  <si>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</si>
  <si>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</si>
  <si>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</si>
  <si>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</si>
  <si>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</si>
  <si>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</si>
  <si>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</si>
  <si>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</si>
  <si>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</si>
  <si>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</si>
  <si>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</si>
  <si>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</si>
  <si>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</si>
  <si>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</si>
  <si>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</si>
  <si>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</si>
  <si>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</si>
  <si>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</si>
  <si>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</si>
  <si>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</si>
  <si>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</si>
  <si>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</si>
  <si>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</si>
  <si>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</si>
  <si>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</si>
  <si>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</si>
  <si>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</si>
  <si>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</si>
  <si>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</si>
  <si>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</si>
  <si>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</si>
  <si>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</si>
  <si>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</si>
  <si>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</si>
  <si>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</si>
  <si>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</si>
  <si>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</si>
  <si>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</si>
  <si>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</si>
  <si>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</si>
  <si>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</si>
  <si>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</si>
  <si>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</si>
  <si>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</si>
  <si>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</si>
  <si>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</si>
  <si>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</si>
  <si>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</si>
  <si>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</si>
  <si>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</si>
  <si>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</si>
  <si>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</si>
  <si>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</si>
  <si>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</si>
  <si>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</si>
  <si>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</si>
  <si>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</si>
  <si>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</si>
  <si>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</si>
  <si>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</si>
  <si>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</si>
  <si>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</si>
  <si>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</si>
  <si>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</si>
  <si>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</si>
  <si>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</si>
  <si>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</si>
  <si>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</si>
  <si>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</si>
  <si>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</si>
  <si>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</si>
  <si>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</si>
  <si>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大川村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</si>
  <si>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</si>
  <si>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</si>
  <si>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</si>
  <si>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</si>
  <si>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</si>
  <si>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</si>
  <si>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</si>
  <si>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</si>
  <si>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</si>
  <si>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</si>
  <si>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</si>
  <si>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</si>
  <si>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</si>
  <si>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</si>
  <si>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</si>
  <si>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</si>
  <si>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</si>
  <si>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</si>
  <si>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</si>
  <si>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</si>
  <si>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</si>
  <si>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</si>
  <si>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</si>
  <si>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</si>
  <si>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-3.6</t>
    <phoneticPr fontId="5"/>
  </si>
  <si>
    <t>山振</t>
    <rPh sb="0" eb="1">
      <t>ヤマ</t>
    </rPh>
    <rPh sb="1" eb="2">
      <t>フ</t>
    </rPh>
    <phoneticPr fontId="5"/>
  </si>
  <si>
    <t>繰上償還金</t>
    <phoneticPr fontId="2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</si>
  <si>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</si>
  <si>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</si>
  <si>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</si>
  <si>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</si>
  <si>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</si>
  <si>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</si>
  <si>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</si>
  <si>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</si>
  <si>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</si>
  <si>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</si>
  <si>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</si>
  <si>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</si>
  <si>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</si>
  <si>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</si>
  <si>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</si>
  <si>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</si>
  <si>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</si>
  <si>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t>
    <phoneticPr fontId="5"/>
  </si>
  <si>
    <t>-</t>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</si>
  <si>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</si>
  <si>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</si>
  <si>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</si>
  <si>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</si>
  <si>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</si>
  <si>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</si>
  <si>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24"/>
  </si>
  <si>
    <t>うち日本人(％)</t>
    <phoneticPr fontId="5"/>
  </si>
  <si>
    <t>2.3</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</si>
  <si>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</si>
  <si>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</si>
  <si>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</si>
  <si>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</si>
  <si>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</si>
  <si>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</si>
  <si>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</si>
  <si>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</si>
  <si>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</si>
  <si>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</si>
  <si>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</si>
  <si>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</si>
  <si>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</si>
  <si>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</si>
  <si>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</si>
  <si>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</si>
  <si>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</si>
  <si>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</si>
  <si>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</si>
  <si>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</si>
  <si>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</si>
  <si>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</si>
  <si>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</si>
  <si>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</si>
  <si>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</si>
  <si>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</si>
  <si>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</si>
  <si>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</si>
  <si>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</si>
  <si>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</si>
  <si>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</si>
  <si>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</si>
  <si>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</si>
  <si>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</si>
  <si>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</si>
  <si>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</si>
  <si>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</si>
  <si>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</si>
  <si>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</si>
  <si>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</si>
  <si>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</si>
  <si>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</si>
  <si>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</si>
  <si>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</si>
  <si>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</si>
  <si>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</si>
  <si>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</si>
  <si>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</si>
  <si>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</si>
  <si>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</si>
  <si>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</si>
  <si>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</si>
  <si>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</si>
  <si>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</si>
  <si>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</si>
  <si>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</si>
  <si>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</si>
  <si>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</si>
  <si>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</si>
  <si>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高知県大川村</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</si>
  <si>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</si>
  <si>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</si>
  <si>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</si>
  <si>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</si>
  <si>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</si>
  <si>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</si>
  <si>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</si>
  <si>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</si>
  <si>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</si>
  <si>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</si>
  <si>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</si>
  <si>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</si>
  <si>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</si>
  <si>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</si>
  <si>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</si>
  <si>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</si>
  <si>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</si>
  <si>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</si>
  <si>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</si>
  <si>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</si>
  <si>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</si>
  <si>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</si>
  <si>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</si>
  <si>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</si>
  <si>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</si>
  <si>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</si>
  <si>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</si>
  <si>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</si>
  <si>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</si>
  <si>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</si>
  <si>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</si>
  <si>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</si>
  <si>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</si>
  <si>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</si>
  <si>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</si>
  <si>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</si>
  <si>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</si>
  <si>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</si>
  <si>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</si>
  <si>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</si>
  <si>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</si>
  <si>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</si>
  <si>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</si>
  <si>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</si>
  <si>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</si>
  <si>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</si>
  <si>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</si>
  <si>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</si>
  <si>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</si>
  <si>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</si>
  <si>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</si>
  <si>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</si>
  <si>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</si>
  <si>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</si>
  <si>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</si>
  <si>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</si>
  <si>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</si>
  <si>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</si>
  <si>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</si>
  <si>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</si>
  <si>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</si>
  <si>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</si>
  <si>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</si>
  <si>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</si>
  <si>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</si>
  <si>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</si>
  <si>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</si>
  <si>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</si>
  <si>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</si>
  <si>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</si>
  <si>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</si>
  <si>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</si>
  <si>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</si>
  <si>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</si>
  <si>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</si>
  <si>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</si>
  <si>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</si>
  <si>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</si>
  <si>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</si>
  <si>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</si>
  <si>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</si>
  <si>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</si>
  <si>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</si>
  <si>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</si>
  <si>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</si>
  <si>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</si>
  <si>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</si>
  <si>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</si>
  <si>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</si>
  <si>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</si>
  <si>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</si>
  <si>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</si>
  <si>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</si>
  <si>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</si>
  <si>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</si>
  <si>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</si>
  <si>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</si>
  <si>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</si>
  <si>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</si>
  <si>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</si>
  <si>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</si>
  <si>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</si>
  <si>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</si>
  <si>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</si>
  <si>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</si>
  <si>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</si>
  <si>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</si>
  <si>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</si>
  <si>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</si>
  <si>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</si>
  <si>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</si>
  <si>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</si>
  <si>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</si>
  <si>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</si>
  <si>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上水道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</si>
  <si>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</si>
  <si>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</si>
  <si>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</si>
  <si>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工業用水道</t>
    <phoneticPr fontId="5"/>
  </si>
  <si>
    <t>加入世帯数(世帯)</t>
  </si>
  <si>
    <t>　　うち一部事務組合負担金</t>
    <phoneticPr fontId="5"/>
  </si>
  <si>
    <t>歳入合計</t>
    <phoneticPr fontId="5"/>
  </si>
  <si>
    <t>交通</t>
    <phoneticPr fontId="5"/>
  </si>
  <si>
    <t>被保険者数(人)</t>
  </si>
  <si>
    <t>　繰出金</t>
    <phoneticPr fontId="5"/>
  </si>
  <si>
    <t>電気</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</si>
  <si>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</si>
  <si>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</si>
  <si>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</si>
  <si>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</si>
  <si>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</si>
  <si>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</si>
  <si>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</si>
  <si>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</si>
  <si>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</si>
  <si>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</si>
  <si>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</si>
  <si>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</si>
  <si>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</si>
  <si>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</si>
  <si>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</si>
  <si>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</si>
  <si>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</si>
  <si>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</si>
  <si>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</si>
  <si>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</si>
  <si>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</si>
  <si>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</si>
  <si>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高知県大川村</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</si>
  <si>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</si>
  <si>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</si>
  <si>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</si>
  <si>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</si>
  <si>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</si>
  <si>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</si>
  <si>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</si>
  <si>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</si>
  <si>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</si>
  <si>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</si>
  <si>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</si>
  <si>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</si>
  <si>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</si>
  <si>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</si>
  <si>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</si>
  <si>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</si>
  <si>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</si>
  <si>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</si>
  <si>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</si>
  <si>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</si>
  <si>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</si>
  <si>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</si>
  <si>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</si>
  <si>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</si>
  <si>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</si>
  <si>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</si>
  <si>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</si>
  <si>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</si>
  <si>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</si>
  <si>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</si>
  <si>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</si>
  <si>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</si>
  <si>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</si>
  <si>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国民健康保険事業勘定特別会計</t>
    <phoneticPr fontId="5"/>
  </si>
  <si>
    <t>国民健康保険診療勘定特別会計</t>
    <phoneticPr fontId="5"/>
  </si>
  <si>
    <t>介護保険特別会計</t>
    <phoneticPr fontId="5"/>
  </si>
  <si>
    <t>後期高齢者医療特別会計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</si>
  <si>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</si>
  <si>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</si>
  <si>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</si>
  <si>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</si>
  <si>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</si>
  <si>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</si>
  <si>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</si>
  <si>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</si>
  <si>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</si>
  <si>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</si>
  <si>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</si>
  <si>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</si>
  <si>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</si>
  <si>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</si>
  <si>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</si>
  <si>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</si>
  <si>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</si>
  <si>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</si>
  <si>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</si>
  <si>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</si>
  <si>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</si>
  <si>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</si>
  <si>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</si>
  <si>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</si>
  <si>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</si>
  <si>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</si>
  <si>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</si>
  <si>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</si>
  <si>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</si>
  <si>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</si>
  <si>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</si>
  <si>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</si>
  <si>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</si>
  <si>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</si>
  <si>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</si>
  <si>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</si>
  <si>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</si>
  <si>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</si>
  <si>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</si>
  <si>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</si>
  <si>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</si>
  <si>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</si>
  <si>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</si>
  <si>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</si>
  <si>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</si>
  <si>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</si>
  <si>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</si>
  <si>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</si>
  <si>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</si>
  <si>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</si>
  <si>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</si>
  <si>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</si>
  <si>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</si>
  <si>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</si>
  <si>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</si>
  <si>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</si>
  <si>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</si>
  <si>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 xml:space="preserve">基準財政需要額算入見込額 </t>
    <rPh sb="0" eb="2">
      <t>キジュン</t>
    </rPh>
    <rPh sb="2" eb="4">
      <t>ザイセイ</t>
    </rPh>
    <rPh sb="4" eb="7">
      <t>ジュヨウガク</t>
    </rPh>
    <rPh sb="7" eb="9">
      <t>サンニュウ</t>
    </rPh>
    <rPh sb="9" eb="12">
      <t>ミコミガク</t>
    </rPh>
    <phoneticPr fontId="30"/>
  </si>
  <si>
    <t>(Ｆ)</t>
    <phoneticPr fontId="5"/>
  </si>
  <si>
    <t>将来負担比率（(Ｅ)－(Ｆ)）／（(Ｃ)－(Ｄ)）×１００</t>
    <rPh sb="0" eb="2">
      <t>ショウライ</t>
    </rPh>
    <rPh sb="2" eb="4">
      <t>フタン</t>
    </rPh>
    <rPh sb="4" eb="6">
      <t>ヒリツ</t>
    </rPh>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</si>
  <si>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</si>
  <si>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</si>
  <si>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</si>
  <si>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</si>
  <si>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</si>
  <si>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</si>
  <si>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</si>
  <si>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</si>
  <si>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</si>
  <si>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</si>
  <si>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</si>
  <si>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</si>
  <si>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</si>
  <si>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</si>
  <si>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</si>
  <si>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</si>
  <si>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</si>
  <si>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</si>
  <si>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</si>
  <si>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</si>
  <si>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</si>
  <si>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</si>
  <si>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</si>
  <si>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</si>
  <si>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</si>
  <si>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</si>
  <si>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</si>
  <si>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</si>
  <si>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</si>
  <si>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</si>
  <si>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</si>
  <si>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</si>
  <si>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</si>
  <si>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</si>
  <si>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</si>
  <si>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</si>
  <si>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</si>
  <si>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</si>
  <si>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</si>
  <si>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</si>
  <si>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</si>
  <si>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</si>
  <si>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</si>
  <si>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</si>
  <si>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</si>
  <si>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</si>
  <si>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</si>
  <si>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</si>
  <si>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</si>
  <si>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</si>
  <si>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</si>
  <si>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</si>
  <si>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</si>
  <si>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</si>
  <si>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</si>
  <si>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</si>
  <si>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</si>
  <si>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</si>
  <si>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</si>
  <si>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</si>
  <si>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</si>
  <si>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</si>
  <si>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</si>
  <si>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</si>
  <si>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</si>
  <si>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</si>
  <si>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</si>
  <si>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</si>
  <si>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</si>
  <si>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</si>
  <si>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</si>
  <si>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</si>
  <si>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</si>
  <si>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</si>
  <si>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</si>
  <si>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</si>
  <si>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</si>
  <si>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</si>
  <si>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</si>
  <si>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</si>
  <si>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</si>
  <si>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</si>
  <si>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1.09</t>
  </si>
  <si>
    <t>▲ 0.94</t>
  </si>
  <si>
    <t>▲ 8.17</t>
  </si>
  <si>
    <t>▲ 4.39</t>
  </si>
  <si>
    <t>▲ 9.51</t>
  </si>
  <si>
    <t>一般会計</t>
  </si>
  <si>
    <t>介護保険特別会計</t>
  </si>
  <si>
    <t>国民健康保険事業勘定特別会計</t>
  </si>
  <si>
    <t>後期高齢者医療特別会計</t>
  </si>
  <si>
    <t>国民健康保険診療勘定特別会計</t>
  </si>
  <si>
    <t>その他会計（赤字）</t>
  </si>
  <si>
    <t>その他会計（黒字）</t>
  </si>
  <si>
    <t>H25末</t>
    <phoneticPr fontId="5"/>
  </si>
  <si>
    <t>H26末</t>
    <phoneticPr fontId="5"/>
  </si>
  <si>
    <t>H27末</t>
    <phoneticPr fontId="5"/>
  </si>
  <si>
    <t>H28末</t>
    <phoneticPr fontId="5"/>
  </si>
  <si>
    <t>H29末</t>
    <phoneticPr fontId="5"/>
  </si>
  <si>
    <t>一般社団法人大川村ふるさとむら公社</t>
    <rPh sb="0" eb="2">
      <t>イッパン</t>
    </rPh>
    <rPh sb="2" eb="6">
      <t>シャダンホウジン</t>
    </rPh>
    <rPh sb="6" eb="9">
      <t>オオカワムラ</t>
    </rPh>
    <rPh sb="15" eb="17">
      <t>コウシャ</t>
    </rPh>
    <phoneticPr fontId="2"/>
  </si>
  <si>
    <t>株式会社むらびと本舗</t>
    <rPh sb="0" eb="4">
      <t>カブシキガイシャ</t>
    </rPh>
    <rPh sb="8" eb="10">
      <t>ホンポ</t>
    </rPh>
    <phoneticPr fontId="2"/>
  </si>
  <si>
    <t>嶺北広域事務組合（一般会計）</t>
    <rPh sb="0" eb="2">
      <t>レイホク</t>
    </rPh>
    <rPh sb="2" eb="4">
      <t>コウイキ</t>
    </rPh>
    <rPh sb="4" eb="6">
      <t>ジム</t>
    </rPh>
    <rPh sb="6" eb="8">
      <t>クミアイ</t>
    </rPh>
    <rPh sb="9" eb="11">
      <t>イッパン</t>
    </rPh>
    <rPh sb="11" eb="13">
      <t>カイケイ</t>
    </rPh>
    <phoneticPr fontId="2"/>
  </si>
  <si>
    <t>嶺北広域事務組合（介護認定審査事務特別会計）</t>
    <rPh sb="0" eb="2">
      <t>レイホク</t>
    </rPh>
    <rPh sb="2" eb="4">
      <t>コウイキ</t>
    </rPh>
    <rPh sb="4" eb="6">
      <t>ジム</t>
    </rPh>
    <rPh sb="6" eb="8">
      <t>クミアイ</t>
    </rPh>
    <rPh sb="9" eb="11">
      <t>カイゴ</t>
    </rPh>
    <rPh sb="11" eb="13">
      <t>ニンテイ</t>
    </rPh>
    <rPh sb="13" eb="15">
      <t>シンサ</t>
    </rPh>
    <rPh sb="15" eb="17">
      <t>ジム</t>
    </rPh>
    <rPh sb="17" eb="19">
      <t>トクベツ</t>
    </rPh>
    <rPh sb="19" eb="21">
      <t>カイケイ</t>
    </rPh>
    <phoneticPr fontId="2"/>
  </si>
  <si>
    <t>高知県広域食肉センター事務組合</t>
    <rPh sb="0" eb="3">
      <t>コウチケン</t>
    </rPh>
    <rPh sb="3" eb="5">
      <t>コウイキ</t>
    </rPh>
    <rPh sb="5" eb="7">
      <t>ショクニク</t>
    </rPh>
    <rPh sb="11" eb="13">
      <t>ジム</t>
    </rPh>
    <rPh sb="13" eb="15">
      <t>クミアイ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</si>
  <si>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</si>
  <si>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</si>
  <si>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</si>
  <si>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</si>
  <si>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</si>
  <si>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t>
    <phoneticPr fontId="2"/>
  </si>
  <si>
    <t>-</t>
    <phoneticPr fontId="2"/>
  </si>
  <si>
    <t>-</t>
    <phoneticPr fontId="2"/>
  </si>
  <si>
    <t>子ども子育て支援基金</t>
    <rPh sb="0" eb="1">
      <t>コ</t>
    </rPh>
    <rPh sb="3" eb="5">
      <t>コソダ</t>
    </rPh>
    <rPh sb="6" eb="8">
      <t>シエン</t>
    </rPh>
    <rPh sb="8" eb="10">
      <t>キキン</t>
    </rPh>
    <phoneticPr fontId="2"/>
  </si>
  <si>
    <t>人材育成基金</t>
    <rPh sb="0" eb="2">
      <t>ジンザイ</t>
    </rPh>
    <rPh sb="2" eb="4">
      <t>イクセイ</t>
    </rPh>
    <rPh sb="4" eb="6">
      <t>キキン</t>
    </rPh>
    <phoneticPr fontId="2"/>
  </si>
  <si>
    <t>公有財産取得基金</t>
    <rPh sb="0" eb="2">
      <t>コウユウ</t>
    </rPh>
    <rPh sb="2" eb="4">
      <t>ザイサン</t>
    </rPh>
    <rPh sb="4" eb="6">
      <t>シュトク</t>
    </rPh>
    <rPh sb="6" eb="8">
      <t>キキン</t>
    </rPh>
    <phoneticPr fontId="2"/>
  </si>
  <si>
    <t>地域福祉基金</t>
    <rPh sb="0" eb="2">
      <t>チイキ</t>
    </rPh>
    <rPh sb="2" eb="4">
      <t>フクシ</t>
    </rPh>
    <rPh sb="4" eb="6">
      <t>キキン</t>
    </rPh>
    <phoneticPr fontId="2"/>
  </si>
  <si>
    <t>環境改善基金</t>
    <rPh sb="0" eb="2">
      <t>カンキョウ</t>
    </rPh>
    <rPh sb="2" eb="4">
      <t>カイゼン</t>
    </rPh>
    <rPh sb="4" eb="6">
      <t>キキン</t>
    </rPh>
    <phoneticPr fontId="2"/>
  </si>
  <si>
    <t>-</t>
    <phoneticPr fontId="2"/>
  </si>
  <si>
    <t>-</t>
    <phoneticPr fontId="2"/>
  </si>
  <si>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</si>
  <si>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</si>
  <si>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</si>
  <si>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</si>
  <si>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</si>
  <si>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</si>
  <si>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</si>
  <si>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</si>
  <si>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</si>
  <si>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</si>
  <si>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</si>
  <si>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</si>
  <si>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</si>
  <si>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</si>
  <si>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t xml:space="preserve"> </t>
    <phoneticPr fontId="5"/>
  </si>
  <si>
    <t xml:space="preserve"> 本村では近年、産業振興のための畜産施設の新設や移住定住対策のための住宅建設が有り、有形固定資産減価償却率については、類似団体と比較して高い傾向にある。
　今後は、平成29年度に策定した公共施設総合管理計画に基づき、適正に管理していく。
</t>
    <phoneticPr fontId="5"/>
  </si>
  <si>
    <t>実質公債比率ついて、平成27年度は類似団体と同程度であったが、平成28年度は類似団体より高くなっており、将来負担比率については上昇傾向にある。
将来負担比率が上昇している主な要因としては、平成26年度から29年度にかけて行った畜産施設の新設や住宅建替え事業を実施したことが考えられる。これらの地方債の償還により、実質公債比率が上昇していくことが考えられるため、これまで以上に公債費の適正化に取り組んでいく必要があ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</si>
</sst>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188" xfId="17" applyNumberFormat="1" applyFont="1" applyFill="1" applyBorder="1" applyAlignment="1">
      <alignment horizontal="center"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xmlns:c16r2="http://schemas.microsoft.com/office/drawing/2015/06/chart">
            <c:ext xmlns:c16="http://schemas.microsoft.com/office/drawing/2014/chart" uri="{C3380CC4-5D6E-409C-BE32-E72D297353CC}">
              <c16:uniqueId val="{00000000-AADE-43B1-A923-2D3D374F99D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1129431</c:v>
                </c:pt>
                <c:pt idx="1">
                  <c:v>1851893</c:v>
                </c:pt>
                <c:pt idx="2">
                  <c:v>2090849</c:v>
                </c:pt>
                <c:pt idx="3">
                  <c:v>2232043</c:v>
                </c:pt>
                <c:pt idx="4">
                  <c:v>760520</c:v>
                </c:pt>
              </c:numCache>
            </c:numRef>
          </c:val>
          <c:smooth val="0"/>
          <c:extLst xmlns:c16r2="http://schemas.microsoft.com/office/drawing/2015/06/chart">
            <c:ext xmlns:c16="http://schemas.microsoft.com/office/drawing/2014/chart" uri="{C3380CC4-5D6E-409C-BE32-E72D297353CC}">
              <c16:uniqueId val="{00000001-AADE-43B1-A923-2D3D374F99D3}"/>
            </c:ext>
          </c:extLst>
        </c:ser>
        <c:dLbls>
          <c:showLegendKey val="0"/>
          <c:showVal val="0"/>
          <c:showCatName val="0"/>
          <c:showSerName val="0"/>
          <c:showPercent val="0"/>
          <c:showBubbleSize val="0"/>
        </c:dLbls>
        <c:marker val="1"/>
        <c:smooth val="0"/>
        <c:axId val="177130496"/>
        <c:axId val="177669248"/>
      </c:lineChart>
      <c:catAx>
        <c:axId val="17713049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7669248"/>
        <c:crosses val="autoZero"/>
        <c:auto val="1"/>
        <c:lblAlgn val="ctr"/>
        <c:lblOffset val="100"/>
        <c:tickLblSkip val="1"/>
        <c:tickMarkSkip val="1"/>
        <c:noMultiLvlLbl val="0"/>
      </c:catAx>
      <c:valAx>
        <c:axId val="177669248"/>
        <c:scaling>
          <c:orientation val="minMax"/>
          <c:max val="3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713049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6.49</c:v>
                </c:pt>
                <c:pt idx="1">
                  <c:v>8.08</c:v>
                </c:pt>
                <c:pt idx="2">
                  <c:v>2.98</c:v>
                </c:pt>
                <c:pt idx="3">
                  <c:v>12.43</c:v>
                </c:pt>
                <c:pt idx="4">
                  <c:v>9.94</c:v>
                </c:pt>
              </c:numCache>
            </c:numRef>
          </c:val>
          <c:extLst xmlns:c16r2="http://schemas.microsoft.com/office/drawing/2015/06/chart">
            <c:ext xmlns:c16="http://schemas.microsoft.com/office/drawing/2014/chart" uri="{C3380CC4-5D6E-409C-BE32-E72D297353CC}">
              <c16:uniqueId val="{00000000-7F47-4905-B0BA-86D7431748FD}"/>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41</c:v>
                </c:pt>
                <c:pt idx="1">
                  <c:v>39.9</c:v>
                </c:pt>
                <c:pt idx="2">
                  <c:v>44.83</c:v>
                </c:pt>
                <c:pt idx="3">
                  <c:v>36.57</c:v>
                </c:pt>
                <c:pt idx="4">
                  <c:v>40.44</c:v>
                </c:pt>
              </c:numCache>
            </c:numRef>
          </c:val>
          <c:extLst xmlns:c16r2="http://schemas.microsoft.com/office/drawing/2015/06/chart">
            <c:ext xmlns:c16="http://schemas.microsoft.com/office/drawing/2014/chart" uri="{C3380CC4-5D6E-409C-BE32-E72D297353CC}">
              <c16:uniqueId val="{00000001-7F47-4905-B0BA-86D7431748FD}"/>
            </c:ext>
          </c:extLst>
        </c:ser>
        <c:dLbls>
          <c:showLegendKey val="0"/>
          <c:showVal val="0"/>
          <c:showCatName val="0"/>
          <c:showSerName val="0"/>
          <c:showPercent val="0"/>
          <c:showBubbleSize val="0"/>
        </c:dLbls>
        <c:gapWidth val="250"/>
        <c:overlap val="100"/>
        <c:axId val="213419520"/>
        <c:axId val="21342144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-1.0900000000000001</c:v>
                </c:pt>
                <c:pt idx="1">
                  <c:v>-0.94</c:v>
                </c:pt>
                <c:pt idx="2">
                  <c:v>-8.17</c:v>
                </c:pt>
                <c:pt idx="3">
                  <c:v>-4.3899999999999997</c:v>
                </c:pt>
                <c:pt idx="4">
                  <c:v>-9.51</c:v>
                </c:pt>
              </c:numCache>
            </c:numRef>
          </c:val>
          <c:smooth val="0"/>
          <c:extLst xmlns:c16r2="http://schemas.microsoft.com/office/drawing/2015/06/chart">
            <c:ext xmlns:c16="http://schemas.microsoft.com/office/drawing/2014/chart" uri="{C3380CC4-5D6E-409C-BE32-E72D297353CC}">
              <c16:uniqueId val="{00000002-7F47-4905-B0BA-86D7431748FD}"/>
            </c:ext>
          </c:extLst>
        </c:ser>
        <c:dLbls>
          <c:showLegendKey val="0"/>
          <c:showVal val="0"/>
          <c:showCatName val="0"/>
          <c:showSerName val="0"/>
          <c:showPercent val="0"/>
          <c:showBubbleSize val="0"/>
        </c:dLbls>
        <c:marker val="1"/>
        <c:smooth val="0"/>
        <c:axId val="213419520"/>
        <c:axId val="213421440"/>
      </c:lineChart>
      <c:catAx>
        <c:axId val="2134195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3421440"/>
        <c:crosses val="autoZero"/>
        <c:auto val="1"/>
        <c:lblAlgn val="ctr"/>
        <c:lblOffset val="100"/>
        <c:tickLblSkip val="1"/>
        <c:tickMarkSkip val="1"/>
        <c:noMultiLvlLbl val="0"/>
      </c:catAx>
      <c:valAx>
        <c:axId val="21342144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34195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9F59-4067-A527-889F58A5AE1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9F59-4067-A527-889F58A5AE1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9F59-4067-A527-889F58A5AE18}"/>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9F59-4067-A527-889F58A5AE18}"/>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9F59-4067-A527-889F58A5AE18}"/>
            </c:ext>
          </c:extLst>
        </c:ser>
        <c:ser>
          <c:idx val="5"/>
          <c:order val="5"/>
          <c:tx>
            <c:strRef>
              <c:f>データシート!$A$32</c:f>
              <c:strCache>
                <c:ptCount val="1"/>
                <c:pt idx="0">
                  <c:v>国民健康保険診療勘定特別会計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0.05</c:v>
                </c:pt>
                <c:pt idx="2">
                  <c:v>#N/A</c:v>
                </c:pt>
                <c:pt idx="3">
                  <c:v>0.12</c:v>
                </c:pt>
                <c:pt idx="4">
                  <c:v>#N/A</c:v>
                </c:pt>
                <c:pt idx="5">
                  <c:v>0.34</c:v>
                </c:pt>
                <c:pt idx="6">
                  <c:v>#N/A</c:v>
                </c:pt>
                <c:pt idx="7">
                  <c:v>0.09</c:v>
                </c:pt>
                <c:pt idx="8">
                  <c:v>#N/A</c:v>
                </c:pt>
                <c:pt idx="9">
                  <c:v>0</c:v>
                </c:pt>
              </c:numCache>
            </c:numRef>
          </c:val>
          <c:extLst xmlns:c16r2="http://schemas.microsoft.com/office/drawing/2015/06/chart">
            <c:ext xmlns:c16="http://schemas.microsoft.com/office/drawing/2014/chart" uri="{C3380CC4-5D6E-409C-BE32-E72D297353CC}">
              <c16:uniqueId val="{00000005-9F59-4067-A527-889F58A5AE18}"/>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c:v>
                </c:pt>
                <c:pt idx="2">
                  <c:v>#N/A</c:v>
                </c:pt>
                <c:pt idx="3">
                  <c:v>0.05</c:v>
                </c:pt>
                <c:pt idx="4">
                  <c:v>#N/A</c:v>
                </c:pt>
                <c:pt idx="5">
                  <c:v>0</c:v>
                </c:pt>
                <c:pt idx="6">
                  <c:v>#N/A</c:v>
                </c:pt>
                <c:pt idx="7">
                  <c:v>0</c:v>
                </c:pt>
                <c:pt idx="8">
                  <c:v>#N/A</c:v>
                </c:pt>
                <c:pt idx="9">
                  <c:v>0.02</c:v>
                </c:pt>
              </c:numCache>
            </c:numRef>
          </c:val>
          <c:extLst xmlns:c16r2="http://schemas.microsoft.com/office/drawing/2015/06/chart">
            <c:ext xmlns:c16="http://schemas.microsoft.com/office/drawing/2014/chart" uri="{C3380CC4-5D6E-409C-BE32-E72D297353CC}">
              <c16:uniqueId val="{00000006-9F59-4067-A527-889F58A5AE18}"/>
            </c:ext>
          </c:extLst>
        </c:ser>
        <c:ser>
          <c:idx val="7"/>
          <c:order val="7"/>
          <c:tx>
            <c:strRef>
              <c:f>データシート!$A$34</c:f>
              <c:strCache>
                <c:ptCount val="1"/>
                <c:pt idx="0">
                  <c:v>国民健康保険事業勘定特別会計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0.99</c:v>
                </c:pt>
                <c:pt idx="2">
                  <c:v>#N/A</c:v>
                </c:pt>
                <c:pt idx="3">
                  <c:v>0.84</c:v>
                </c:pt>
                <c:pt idx="4">
                  <c:v>#N/A</c:v>
                </c:pt>
                <c:pt idx="5">
                  <c:v>1.39</c:v>
                </c:pt>
                <c:pt idx="6">
                  <c:v>#N/A</c:v>
                </c:pt>
                <c:pt idx="7">
                  <c:v>1.44</c:v>
                </c:pt>
                <c:pt idx="8">
                  <c:v>#N/A</c:v>
                </c:pt>
                <c:pt idx="9">
                  <c:v>0.88</c:v>
                </c:pt>
              </c:numCache>
            </c:numRef>
          </c:val>
          <c:extLst xmlns:c16r2="http://schemas.microsoft.com/office/drawing/2015/06/chart">
            <c:ext xmlns:c16="http://schemas.microsoft.com/office/drawing/2014/chart" uri="{C3380CC4-5D6E-409C-BE32-E72D297353CC}">
              <c16:uniqueId val="{00000007-9F59-4067-A527-889F58A5AE18}"/>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0.71</c:v>
                </c:pt>
                <c:pt idx="2">
                  <c:v>#N/A</c:v>
                </c:pt>
                <c:pt idx="3">
                  <c:v>0.53</c:v>
                </c:pt>
                <c:pt idx="4">
                  <c:v>#N/A</c:v>
                </c:pt>
                <c:pt idx="5">
                  <c:v>0.81</c:v>
                </c:pt>
                <c:pt idx="6">
                  <c:v>#N/A</c:v>
                </c:pt>
                <c:pt idx="7">
                  <c:v>1.22</c:v>
                </c:pt>
                <c:pt idx="8">
                  <c:v>#N/A</c:v>
                </c:pt>
                <c:pt idx="9">
                  <c:v>1.41</c:v>
                </c:pt>
              </c:numCache>
            </c:numRef>
          </c:val>
          <c:extLst xmlns:c16r2="http://schemas.microsoft.com/office/drawing/2015/06/chart">
            <c:ext xmlns:c16="http://schemas.microsoft.com/office/drawing/2014/chart" uri="{C3380CC4-5D6E-409C-BE32-E72D297353CC}">
              <c16:uniqueId val="{00000008-9F59-4067-A527-889F58A5AE18}"/>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6.49</c:v>
                </c:pt>
                <c:pt idx="2">
                  <c:v>#N/A</c:v>
                </c:pt>
                <c:pt idx="3">
                  <c:v>8.07</c:v>
                </c:pt>
                <c:pt idx="4">
                  <c:v>#N/A</c:v>
                </c:pt>
                <c:pt idx="5">
                  <c:v>2.97</c:v>
                </c:pt>
                <c:pt idx="6">
                  <c:v>#N/A</c:v>
                </c:pt>
                <c:pt idx="7">
                  <c:v>12.42</c:v>
                </c:pt>
                <c:pt idx="8">
                  <c:v>#N/A</c:v>
                </c:pt>
                <c:pt idx="9">
                  <c:v>9.93</c:v>
                </c:pt>
              </c:numCache>
            </c:numRef>
          </c:val>
          <c:extLst xmlns:c16r2="http://schemas.microsoft.com/office/drawing/2015/06/chart">
            <c:ext xmlns:c16="http://schemas.microsoft.com/office/drawing/2014/chart" uri="{C3380CC4-5D6E-409C-BE32-E72D297353CC}">
              <c16:uniqueId val="{00000009-9F59-4067-A527-889F58A5AE18}"/>
            </c:ext>
          </c:extLst>
        </c:ser>
        <c:dLbls>
          <c:showLegendKey val="0"/>
          <c:showVal val="0"/>
          <c:showCatName val="0"/>
          <c:showSerName val="0"/>
          <c:showPercent val="0"/>
          <c:showBubbleSize val="0"/>
        </c:dLbls>
        <c:gapWidth val="150"/>
        <c:overlap val="100"/>
        <c:axId val="219626880"/>
        <c:axId val="219640960"/>
      </c:barChart>
      <c:catAx>
        <c:axId val="2196268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9640960"/>
        <c:crosses val="autoZero"/>
        <c:auto val="1"/>
        <c:lblAlgn val="ctr"/>
        <c:lblOffset val="100"/>
        <c:tickLblSkip val="1"/>
        <c:tickMarkSkip val="1"/>
        <c:noMultiLvlLbl val="0"/>
      </c:catAx>
      <c:valAx>
        <c:axId val="21964096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962688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125</c:v>
                </c:pt>
                <c:pt idx="5">
                  <c:v>131</c:v>
                </c:pt>
                <c:pt idx="8">
                  <c:v>129</c:v>
                </c:pt>
                <c:pt idx="11">
                  <c:v>133</c:v>
                </c:pt>
                <c:pt idx="14">
                  <c:v>146</c:v>
                </c:pt>
              </c:numCache>
            </c:numRef>
          </c:val>
          <c:extLst xmlns:c16r2="http://schemas.microsoft.com/office/drawing/2015/06/chart">
            <c:ext xmlns:c16="http://schemas.microsoft.com/office/drawing/2014/chart" uri="{C3380CC4-5D6E-409C-BE32-E72D297353CC}">
              <c16:uniqueId val="{00000000-174F-4BA9-82BE-3CC7C9772B2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1</c:v>
                </c:pt>
                <c:pt idx="6">
                  <c:v>1</c:v>
                </c:pt>
                <c:pt idx="9">
                  <c:v>1</c:v>
                </c:pt>
                <c:pt idx="12">
                  <c:v>0</c:v>
                </c:pt>
              </c:numCache>
            </c:numRef>
          </c:val>
          <c:extLst xmlns:c16r2="http://schemas.microsoft.com/office/drawing/2015/06/chart">
            <c:ext xmlns:c16="http://schemas.microsoft.com/office/drawing/2014/chart" uri="{C3380CC4-5D6E-409C-BE32-E72D297353CC}">
              <c16:uniqueId val="{00000001-174F-4BA9-82BE-3CC7C9772B2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174F-4BA9-82BE-3CC7C9772B2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5</c:v>
                </c:pt>
                <c:pt idx="3">
                  <c:v>5</c:v>
                </c:pt>
                <c:pt idx="6">
                  <c:v>1</c:v>
                </c:pt>
                <c:pt idx="9">
                  <c:v>1</c:v>
                </c:pt>
                <c:pt idx="12">
                  <c:v>1</c:v>
                </c:pt>
              </c:numCache>
            </c:numRef>
          </c:val>
          <c:extLst xmlns:c16r2="http://schemas.microsoft.com/office/drawing/2015/06/chart">
            <c:ext xmlns:c16="http://schemas.microsoft.com/office/drawing/2014/chart" uri="{C3380CC4-5D6E-409C-BE32-E72D297353CC}">
              <c16:uniqueId val="{00000003-174F-4BA9-82BE-3CC7C9772B2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174F-4BA9-82BE-3CC7C9772B2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174F-4BA9-82BE-3CC7C9772B2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174F-4BA9-82BE-3CC7C9772B2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173</c:v>
                </c:pt>
                <c:pt idx="3">
                  <c:v>180</c:v>
                </c:pt>
                <c:pt idx="6">
                  <c:v>172</c:v>
                </c:pt>
                <c:pt idx="9">
                  <c:v>172</c:v>
                </c:pt>
                <c:pt idx="12">
                  <c:v>193</c:v>
                </c:pt>
              </c:numCache>
            </c:numRef>
          </c:val>
          <c:extLst xmlns:c16r2="http://schemas.microsoft.com/office/drawing/2015/06/chart">
            <c:ext xmlns:c16="http://schemas.microsoft.com/office/drawing/2014/chart" uri="{C3380CC4-5D6E-409C-BE32-E72D297353CC}">
              <c16:uniqueId val="{00000007-174F-4BA9-82BE-3CC7C9772B2E}"/>
            </c:ext>
          </c:extLst>
        </c:ser>
        <c:dLbls>
          <c:showLegendKey val="0"/>
          <c:showVal val="0"/>
          <c:showCatName val="0"/>
          <c:showSerName val="0"/>
          <c:showPercent val="0"/>
          <c:showBubbleSize val="0"/>
        </c:dLbls>
        <c:gapWidth val="100"/>
        <c:overlap val="100"/>
        <c:axId val="213218816"/>
        <c:axId val="21322073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53</c:v>
                </c:pt>
                <c:pt idx="2">
                  <c:v>#N/A</c:v>
                </c:pt>
                <c:pt idx="3">
                  <c:v>#N/A</c:v>
                </c:pt>
                <c:pt idx="4">
                  <c:v>55</c:v>
                </c:pt>
                <c:pt idx="5">
                  <c:v>#N/A</c:v>
                </c:pt>
                <c:pt idx="6">
                  <c:v>#N/A</c:v>
                </c:pt>
                <c:pt idx="7">
                  <c:v>45</c:v>
                </c:pt>
                <c:pt idx="8">
                  <c:v>#N/A</c:v>
                </c:pt>
                <c:pt idx="9">
                  <c:v>#N/A</c:v>
                </c:pt>
                <c:pt idx="10">
                  <c:v>41</c:v>
                </c:pt>
                <c:pt idx="11">
                  <c:v>#N/A</c:v>
                </c:pt>
                <c:pt idx="12">
                  <c:v>#N/A</c:v>
                </c:pt>
                <c:pt idx="13">
                  <c:v>48</c:v>
                </c:pt>
                <c:pt idx="14">
                  <c:v>#N/A</c:v>
                </c:pt>
              </c:numCache>
            </c:numRef>
          </c:val>
          <c:smooth val="0"/>
          <c:extLst xmlns:c16r2="http://schemas.microsoft.com/office/drawing/2015/06/chart">
            <c:ext xmlns:c16="http://schemas.microsoft.com/office/drawing/2014/chart" uri="{C3380CC4-5D6E-409C-BE32-E72D297353CC}">
              <c16:uniqueId val="{00000008-174F-4BA9-82BE-3CC7C9772B2E}"/>
            </c:ext>
          </c:extLst>
        </c:ser>
        <c:dLbls>
          <c:showLegendKey val="0"/>
          <c:showVal val="0"/>
          <c:showCatName val="0"/>
          <c:showSerName val="0"/>
          <c:showPercent val="0"/>
          <c:showBubbleSize val="0"/>
        </c:dLbls>
        <c:marker val="1"/>
        <c:smooth val="0"/>
        <c:axId val="213218816"/>
        <c:axId val="213220736"/>
      </c:lineChart>
      <c:catAx>
        <c:axId val="2132188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3220736"/>
        <c:crosses val="autoZero"/>
        <c:auto val="1"/>
        <c:lblAlgn val="ctr"/>
        <c:lblOffset val="100"/>
        <c:tickLblSkip val="1"/>
        <c:tickMarkSkip val="1"/>
        <c:noMultiLvlLbl val="0"/>
      </c:catAx>
      <c:valAx>
        <c:axId val="21322073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32188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1486</c:v>
                </c:pt>
                <c:pt idx="5">
                  <c:v>1409</c:v>
                </c:pt>
                <c:pt idx="8">
                  <c:v>1497</c:v>
                </c:pt>
                <c:pt idx="11">
                  <c:v>1627</c:v>
                </c:pt>
                <c:pt idx="14">
                  <c:v>1720</c:v>
                </c:pt>
              </c:numCache>
            </c:numRef>
          </c:val>
          <c:extLst xmlns:c16r2="http://schemas.microsoft.com/office/drawing/2015/06/chart">
            <c:ext xmlns:c16="http://schemas.microsoft.com/office/drawing/2014/chart" uri="{C3380CC4-5D6E-409C-BE32-E72D297353CC}">
              <c16:uniqueId val="{00000000-21E4-4AED-862C-911C5785659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65</c:v>
                </c:pt>
                <c:pt idx="5">
                  <c:v>202</c:v>
                </c:pt>
                <c:pt idx="8">
                  <c:v>201</c:v>
                </c:pt>
                <c:pt idx="11">
                  <c:v>357</c:v>
                </c:pt>
                <c:pt idx="14">
                  <c:v>356</c:v>
                </c:pt>
              </c:numCache>
            </c:numRef>
          </c:val>
          <c:extLst xmlns:c16r2="http://schemas.microsoft.com/office/drawing/2015/06/chart">
            <c:ext xmlns:c16="http://schemas.microsoft.com/office/drawing/2014/chart" uri="{C3380CC4-5D6E-409C-BE32-E72D297353CC}">
              <c16:uniqueId val="{00000001-21E4-4AED-862C-911C5785659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1553</c:v>
                </c:pt>
                <c:pt idx="5">
                  <c:v>1481</c:v>
                </c:pt>
                <c:pt idx="8">
                  <c:v>1423</c:v>
                </c:pt>
                <c:pt idx="11">
                  <c:v>1264</c:v>
                </c:pt>
                <c:pt idx="14">
                  <c:v>1032</c:v>
                </c:pt>
              </c:numCache>
            </c:numRef>
          </c:val>
          <c:extLst xmlns:c16r2="http://schemas.microsoft.com/office/drawing/2015/06/chart">
            <c:ext xmlns:c16="http://schemas.microsoft.com/office/drawing/2014/chart" uri="{C3380CC4-5D6E-409C-BE32-E72D297353CC}">
              <c16:uniqueId val="{00000002-21E4-4AED-862C-911C5785659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21E4-4AED-862C-911C5785659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21E4-4AED-862C-911C5785659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21E4-4AED-862C-911C5785659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121</c:v>
                </c:pt>
                <c:pt idx="3">
                  <c:v>200</c:v>
                </c:pt>
                <c:pt idx="6">
                  <c:v>142</c:v>
                </c:pt>
                <c:pt idx="9">
                  <c:v>141</c:v>
                </c:pt>
                <c:pt idx="12">
                  <c:v>154</c:v>
                </c:pt>
              </c:numCache>
            </c:numRef>
          </c:val>
          <c:extLst xmlns:c16r2="http://schemas.microsoft.com/office/drawing/2015/06/chart">
            <c:ext xmlns:c16="http://schemas.microsoft.com/office/drawing/2014/chart" uri="{C3380CC4-5D6E-409C-BE32-E72D297353CC}">
              <c16:uniqueId val="{00000006-21E4-4AED-862C-911C5785659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11</c:v>
                </c:pt>
                <c:pt idx="3">
                  <c:v>11</c:v>
                </c:pt>
                <c:pt idx="6">
                  <c:v>12</c:v>
                </c:pt>
                <c:pt idx="9">
                  <c:v>12</c:v>
                </c:pt>
                <c:pt idx="12">
                  <c:v>11</c:v>
                </c:pt>
              </c:numCache>
            </c:numRef>
          </c:val>
          <c:extLst xmlns:c16r2="http://schemas.microsoft.com/office/drawing/2015/06/chart">
            <c:ext xmlns:c16="http://schemas.microsoft.com/office/drawing/2014/chart" uri="{C3380CC4-5D6E-409C-BE32-E72D297353CC}">
              <c16:uniqueId val="{00000007-21E4-4AED-862C-911C5785659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8-21E4-4AED-862C-911C5785659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21E4-4AED-862C-911C5785659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1729</c:v>
                </c:pt>
                <c:pt idx="3">
                  <c:v>1948</c:v>
                </c:pt>
                <c:pt idx="6">
                  <c:v>2279</c:v>
                </c:pt>
                <c:pt idx="9">
                  <c:v>2571</c:v>
                </c:pt>
                <c:pt idx="12">
                  <c:v>2575</c:v>
                </c:pt>
              </c:numCache>
            </c:numRef>
          </c:val>
          <c:extLst xmlns:c16r2="http://schemas.microsoft.com/office/drawing/2015/06/chart">
            <c:ext xmlns:c16="http://schemas.microsoft.com/office/drawing/2014/chart" uri="{C3380CC4-5D6E-409C-BE32-E72D297353CC}">
              <c16:uniqueId val="{0000000A-21E4-4AED-862C-911C57856598}"/>
            </c:ext>
          </c:extLst>
        </c:ser>
        <c:dLbls>
          <c:showLegendKey val="0"/>
          <c:showVal val="0"/>
          <c:showCatName val="0"/>
          <c:showSerName val="0"/>
          <c:showPercent val="0"/>
          <c:showBubbleSize val="0"/>
        </c:dLbls>
        <c:gapWidth val="100"/>
        <c:overlap val="100"/>
        <c:axId val="220396160"/>
        <c:axId val="17720972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21E4-4AED-862C-911C57856598}"/>
            </c:ext>
          </c:extLst>
        </c:ser>
        <c:dLbls>
          <c:showLegendKey val="0"/>
          <c:showVal val="0"/>
          <c:showCatName val="0"/>
          <c:showSerName val="0"/>
          <c:showPercent val="0"/>
          <c:showBubbleSize val="0"/>
        </c:dLbls>
        <c:marker val="1"/>
        <c:smooth val="0"/>
        <c:axId val="220396160"/>
        <c:axId val="177209728"/>
      </c:lineChart>
      <c:catAx>
        <c:axId val="2203961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77209728"/>
        <c:crosses val="autoZero"/>
        <c:auto val="1"/>
        <c:lblAlgn val="ctr"/>
        <c:lblOffset val="100"/>
        <c:tickLblSkip val="1"/>
        <c:tickMarkSkip val="1"/>
        <c:noMultiLvlLbl val="0"/>
      </c:catAx>
      <c:valAx>
        <c:axId val="1772097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03961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317</c:v>
                </c:pt>
                <c:pt idx="1">
                  <c:v>239</c:v>
                </c:pt>
                <c:pt idx="2">
                  <c:v>244</c:v>
                </c:pt>
              </c:numCache>
            </c:numRef>
          </c:val>
          <c:extLst xmlns:c16r2="http://schemas.microsoft.com/office/drawing/2015/06/chart">
            <c:ext xmlns:c16="http://schemas.microsoft.com/office/drawing/2014/chart" uri="{C3380CC4-5D6E-409C-BE32-E72D297353CC}">
              <c16:uniqueId val="{00000000-B087-4747-A70E-0C6755B9195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130</c:v>
                </c:pt>
                <c:pt idx="1">
                  <c:v>120</c:v>
                </c:pt>
                <c:pt idx="2">
                  <c:v>90</c:v>
                </c:pt>
              </c:numCache>
            </c:numRef>
          </c:val>
          <c:extLst xmlns:c16r2="http://schemas.microsoft.com/office/drawing/2015/06/chart">
            <c:ext xmlns:c16="http://schemas.microsoft.com/office/drawing/2014/chart" uri="{C3380CC4-5D6E-409C-BE32-E72D297353CC}">
              <c16:uniqueId val="{00000001-B087-4747-A70E-0C6755B9195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845</c:v>
                </c:pt>
                <c:pt idx="1">
                  <c:v>758</c:v>
                </c:pt>
                <c:pt idx="2">
                  <c:v>574</c:v>
                </c:pt>
              </c:numCache>
            </c:numRef>
          </c:val>
          <c:extLst xmlns:c16r2="http://schemas.microsoft.com/office/drawing/2015/06/chart">
            <c:ext xmlns:c16="http://schemas.microsoft.com/office/drawing/2014/chart" uri="{C3380CC4-5D6E-409C-BE32-E72D297353CC}">
              <c16:uniqueId val="{00000002-B087-4747-A70E-0C6755B9195F}"/>
            </c:ext>
          </c:extLst>
        </c:ser>
        <c:dLbls>
          <c:showLegendKey val="0"/>
          <c:showVal val="0"/>
          <c:showCatName val="0"/>
          <c:showSerName val="0"/>
          <c:showPercent val="0"/>
          <c:showBubbleSize val="0"/>
        </c:dLbls>
        <c:gapWidth val="120"/>
        <c:overlap val="100"/>
        <c:axId val="219889024"/>
        <c:axId val="219890816"/>
      </c:barChart>
      <c:catAx>
        <c:axId val="219889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9890816"/>
        <c:crosses val="autoZero"/>
        <c:auto val="1"/>
        <c:lblAlgn val="ctr"/>
        <c:lblOffset val="100"/>
        <c:tickLblSkip val="1"/>
        <c:tickMarkSkip val="1"/>
        <c:noMultiLvlLbl val="0"/>
      </c:catAx>
      <c:valAx>
        <c:axId val="21989081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9889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{B9A30AD1-3169-4495-96A5-05D44BD5892A}</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35CD-4CA4-88A7-F9C5D3D5FF4B}"/>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{DFB16C17-DF98-476F-9A83-60E83C8B470F}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5CD-4CA4-88A7-F9C5D3D5FF4B}"/>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{5F587DA0-11C0-41E2-9BEF-ED7E250C0FAA}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5CD-4CA4-88A7-F9C5D3D5FF4B}"/>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{B51BB0A9-6530-4E65-A013-D22DE00925C4}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5CD-4CA4-88A7-F9C5D3D5FF4B}"/>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{B5BD0364-4213-458B-AC2B-E9ADBBD41208}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5CD-4CA4-88A7-F9C5D3D5FF4B}"/>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{63AB8D98-5518-4EA4-8EB4-9CD2B34A70D4}</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35CD-4CA4-88A7-F9C5D3D5FF4B}"/>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{FC5DDFE7-D6EA-4309-B872-4D55880DE7DE}</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35CD-4CA4-88A7-F9C5D3D5FF4B}"/>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{F2EAF36D-04DB-417F-8A0C-AD53F8495F8C}</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35CD-4CA4-88A7-F9C5D3D5FF4B}"/>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{04D7B878-269F-408B-A323-6520FA0EE3C9}</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35CD-4CA4-88A7-F9C5D3D5FF4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60.1</c:v>
                </c:pt>
                <c:pt idx="16">
                  <c:v>60.7</c:v>
                </c:pt>
                <c:pt idx="24">
                  <c:v>57.8</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35CD-4CA4-88A7-F9C5D3D5FF4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{4E7A6691-FFAD-495D-9C45-9AD63AFA5076}</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35CD-4CA4-88A7-F9C5D3D5FF4B}"/>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{A954D750-EEC4-42FB-9902-6F4D20F5F7EB}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5CD-4CA4-88A7-F9C5D3D5FF4B}"/>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{C32943B0-C83B-4C02-B615-958646A50A75}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5CD-4CA4-88A7-F9C5D3D5FF4B}"/>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{803AD39E-44A2-4480-9305-A0D7BEC5EEFF}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5CD-4CA4-88A7-F9C5D3D5FF4B}"/>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{DB7EB72C-5DEB-4641-B6D1-BEF2BEC2F8F1}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5CD-4CA4-88A7-F9C5D3D5FF4B}"/>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{EBDD95D4-17C3-4ED3-A857-5517A2E6E707}</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35CD-4CA4-88A7-F9C5D3D5FF4B}"/>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{D680094E-2536-4D2E-9DB4-F3D77D2FF4B3}</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35CD-4CA4-88A7-F9C5D3D5FF4B}"/>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{CD580C25-DCA6-46E3-8989-D63D6BEA4CB8}</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35CD-4CA4-88A7-F9C5D3D5FF4B}"/>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{CA5F0517-AD5F-481D-A04F-FD0F799C4342}</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35CD-4CA4-88A7-F9C5D3D5FF4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numCache>
            </c:numRef>
          </c:xVal>
          <c:yVal>
            <c:numRef>
              <c:f>公会計指標分析・財政指標組合せ分析表!$BP$55:$DC$55</c:f>
              <c:numCache>
                <c:formatCode>#,##0.0;"▲ "#,##0.0</c:formatCode>
                <c:ptCount val="40"/>
                <c:pt idx="8">
                  <c:v>0</c:v>
                </c:pt>
                <c:pt idx="16">
                  <c:v>0</c:v>
                </c:pt>
                <c:pt idx="24">
                  <c:v>0</c:v>
                </c:pt>
              </c:numCache>
            </c:numRef>
          </c:yVal>
          <c:smooth val="0"/>
          <c:extLst xmlns:c16r2="http://schemas.microsoft.com/office/drawing/2015/06/chart">
            <c:ext xmlns:c16="http://schemas.microsoft.com/office/drawing/2014/chart" uri="{C3380CC4-5D6E-409C-BE32-E72D297353CC}">
              <c16:uniqueId val="{00000013-35CD-4CA4-88A7-F9C5D3D5FF4B}"/>
            </c:ext>
          </c:extLst>
        </c:ser>
        <c:dLbls>
          <c:showLegendKey val="0"/>
          <c:showVal val="1"/>
          <c:showCatName val="0"/>
          <c:showSerName val="0"/>
          <c:showPercent val="0"/>
          <c:showBubbleSize val="0"/>
        </c:dLbls>
        <c:axId val="220065152"/>
        <c:axId val="220067328"/>
      </c:scatterChart>
      <c:valAx>
        <c:axId val="220065152"/>
        <c:scaling>
          <c:orientation val="minMax"/>
          <c:max val="57.9"/>
          <c:min val="5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20067328"/>
        <c:crosses val="autoZero"/>
        <c:crossBetween val="midCat"/>
      </c:valAx>
      <c:valAx>
        <c:axId val="22006732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2006515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{F1EBE521-82B2-4DA4-944D-00C03CAB8F11}</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CEF3-4790-B766-1AADE9DEBD75}"/>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{6EE5E6DB-2061-4F70-B80E-E2D4673803C2}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EF3-4790-B766-1AADE9DEBD75}"/>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{AE52A2DA-71F7-482A-85CD-E9705EAF56B3}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EF3-4790-B766-1AADE9DEBD75}"/>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{01CDA350-452B-4A15-9F23-D7A01009588A}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EF3-4790-B766-1AADE9DEBD75}"/>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{FC354729-5D0C-4794-BE4F-45B11FD885A2}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EF3-4790-B766-1AADE9DEBD75}"/>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{FEA4A359-1669-4A0D-A7BD-F67A8BB0896F}</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CEF3-4790-B766-1AADE9DEBD75}"/>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{5BFFC399-6C53-4979-B1A3-363668FDB427}</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CEF3-4790-B766-1AADE9DEBD75}"/>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{4BB28C28-8D0B-4EE9-B23E-24644F8751E9}</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CEF3-4790-B766-1AADE9DEBD75}"/>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{0A88921C-98ED-4751-9E51-A641724A61DE}</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CEF3-4790-B766-1AADE9DEBD7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6.2</c:v>
                </c:pt>
                <c:pt idx="8">
                  <c:v>7.6</c:v>
                </c:pt>
                <c:pt idx="16">
                  <c:v>8.1999999999999993</c:v>
                </c:pt>
                <c:pt idx="24">
                  <c:v>8</c:v>
                </c:pt>
                <c:pt idx="32">
                  <c:v>8.5</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CEF3-4790-B766-1AADE9DEBD75}"/>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{356C081F-67B7-4CBF-8D4F-8651C960F24E}</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CEF3-4790-B766-1AADE9DEBD75}"/>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{465F2BC6-D3A7-4119-B397-32F21D745EC1}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EF3-4790-B766-1AADE9DEBD75}"/>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{1D5DA9B8-376E-4195-9D2F-D07D957EB788}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EF3-4790-B766-1AADE9DEBD75}"/>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{615C7D36-AC55-4027-B278-C7B7E73797B5}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EF3-4790-B766-1AADE9DEBD75}"/>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{6503CD0D-687D-49A8-9C09-C49F19422B8A}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EF3-4790-B766-1AADE9DEBD75}"/>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{725B7B37-3AEF-435F-9A99-69C0A9D80523}</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CEF3-4790-B766-1AADE9DEBD75}"/>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{ECFF4306-3AC5-461A-8564-02F3124E6784}</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CEF3-4790-B766-1AADE9DEBD75}"/>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{0B5B27E5-D76E-4177-9B58-2B4ABC573B73}</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CEF3-4790-B766-1AADE9DEBD75}"/>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{DFDC0D8A-8362-4C75-9F79-63012BA5D6F7}</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CEF3-4790-B766-1AADE9DEBD7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CEF3-4790-B766-1AADE9DEBD75}"/>
            </c:ext>
          </c:extLst>
        </c:ser>
        <c:dLbls>
          <c:showLegendKey val="0"/>
          <c:showVal val="1"/>
          <c:showCatName val="0"/>
          <c:showSerName val="0"/>
          <c:showPercent val="0"/>
          <c:showBubbleSize val="0"/>
        </c:dLbls>
        <c:axId val="221080576"/>
        <c:axId val="221082752"/>
      </c:scatterChart>
      <c:valAx>
        <c:axId val="221080576"/>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21082752"/>
        <c:crosses val="autoZero"/>
        <c:crossBetween val="midCat"/>
      </c:valAx>
      <c:valAx>
        <c:axId val="22108275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210805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p>
        <a:p>
          <a:endParaRPr kumimoji="1" lang="ja-JP" altLang="en-US"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49276</xdr:rowOff>
    </xdr:from>
    <xdr:to>
      <xdr:col>23</xdr:col>
      <xdr:colOff>133350</xdr:colOff>
      <xdr:row>44</xdr:row>
      <xdr:rowOff>58928</xdr:rowOff>
    </xdr:to>
    <xdr:cxnSp macro="">
      <xdr:nvCxnSpPr>
        <xdr:cNvPr id="66" name="直線コネクタ 65"/>
        <xdr:cNvCxnSpPr/>
      </xdr:nvCxnSpPr>
      <xdr:spPr>
        <a:xfrm flipV="1">
          <a:off x="4114800" y="7593076"/>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128541</xdr:rowOff>
    </xdr:from>
    <xdr:ext cx="762000" cy="259045"/>
    <xdr:sp macro="" textlink="">
      <xdr:nvSpPr>
        <xdr:cNvPr id="67" name="財政力平均値テキスト"/>
        <xdr:cNvSpPr txBox="1"/>
      </xdr:nvSpPr>
      <xdr:spPr>
        <a:xfrm>
          <a:off x="5041900" y="7329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58928</xdr:rowOff>
    </xdr:from>
    <xdr:to>
      <xdr:col>19</xdr:col>
      <xdr:colOff>133350</xdr:colOff>
      <xdr:row>44</xdr:row>
      <xdr:rowOff>68580</xdr:rowOff>
    </xdr:to>
    <xdr:cxnSp macro="">
      <xdr:nvCxnSpPr>
        <xdr:cNvPr id="69" name="直線コネクタ 68"/>
        <xdr:cNvCxnSpPr/>
      </xdr:nvCxnSpPr>
      <xdr:spPr>
        <a:xfrm flipV="1">
          <a:off x="3225800" y="7602728"/>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52341</xdr:rowOff>
    </xdr:from>
    <xdr:ext cx="736600" cy="259045"/>
    <xdr:sp macro="" textlink="">
      <xdr:nvSpPr>
        <xdr:cNvPr id="71" name="テキスト ボックス 70"/>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68580</xdr:rowOff>
    </xdr:from>
    <xdr:to>
      <xdr:col>15</xdr:col>
      <xdr:colOff>82550</xdr:colOff>
      <xdr:row>44</xdr:row>
      <xdr:rowOff>78232</xdr:rowOff>
    </xdr:to>
    <xdr:cxnSp macro="">
      <xdr:nvCxnSpPr>
        <xdr:cNvPr id="72" name="直線コネクタ 71"/>
        <xdr:cNvCxnSpPr/>
      </xdr:nvCxnSpPr>
      <xdr:spPr>
        <a:xfrm flipV="1">
          <a:off x="2336800" y="7612380"/>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74" name="テキスト ボックス 73"/>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78232</xdr:rowOff>
    </xdr:from>
    <xdr:to>
      <xdr:col>11</xdr:col>
      <xdr:colOff>31750</xdr:colOff>
      <xdr:row>44</xdr:row>
      <xdr:rowOff>78232</xdr:rowOff>
    </xdr:to>
    <xdr:cxnSp macro="">
      <xdr:nvCxnSpPr>
        <xdr:cNvPr id="75" name="直線コネクタ 74"/>
        <xdr:cNvCxnSpPr/>
      </xdr:nvCxnSpPr>
      <xdr:spPr>
        <a:xfrm>
          <a:off x="1447800" y="762203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61993</xdr:rowOff>
    </xdr:from>
    <xdr:ext cx="762000" cy="259045"/>
    <xdr:sp macro="" textlink="">
      <xdr:nvSpPr>
        <xdr:cNvPr id="77" name="テキスト ボックス 76"/>
        <xdr:cNvSpPr txBox="1"/>
      </xdr:nvSpPr>
      <xdr:spPr>
        <a:xfrm>
          <a:off x="1955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71645</xdr:rowOff>
    </xdr:from>
    <xdr:ext cx="762000" cy="259045"/>
    <xdr:sp macro="" textlink="">
      <xdr:nvSpPr>
        <xdr:cNvPr id="79" name="テキスト ボックス 78"/>
        <xdr:cNvSpPr txBox="1"/>
      </xdr:nvSpPr>
      <xdr:spPr>
        <a:xfrm>
          <a:off x="1066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169926</xdr:rowOff>
    </xdr:from>
    <xdr:to>
      <xdr:col>23</xdr:col>
      <xdr:colOff>184150</xdr:colOff>
      <xdr:row>44</xdr:row>
      <xdr:rowOff>100076</xdr:rowOff>
    </xdr:to>
    <xdr:sp macro="" textlink="">
      <xdr:nvSpPr>
        <xdr:cNvPr id="85" name="楕円 84"/>
        <xdr:cNvSpPr/>
      </xdr:nvSpPr>
      <xdr:spPr>
        <a:xfrm>
          <a:off x="4902200" y="7542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71391</xdr:rowOff>
    </xdr:from>
    <xdr:ext cx="762000" cy="259045"/>
    <xdr:sp macro="" textlink="">
      <xdr:nvSpPr>
        <xdr:cNvPr id="86" name="財政力該当値テキスト"/>
        <xdr:cNvSpPr txBox="1"/>
      </xdr:nvSpPr>
      <xdr:spPr>
        <a:xfrm>
          <a:off x="5041900" y="7443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8128</xdr:rowOff>
    </xdr:from>
    <xdr:to>
      <xdr:col>19</xdr:col>
      <xdr:colOff>184150</xdr:colOff>
      <xdr:row>44</xdr:row>
      <xdr:rowOff>109728</xdr:rowOff>
    </xdr:to>
    <xdr:sp macro="" textlink="">
      <xdr:nvSpPr>
        <xdr:cNvPr id="87" name="楕円 86"/>
        <xdr:cNvSpPr/>
      </xdr:nvSpPr>
      <xdr:spPr>
        <a:xfrm>
          <a:off x="4064000" y="755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94505</xdr:rowOff>
    </xdr:from>
    <xdr:ext cx="736600" cy="259045"/>
    <xdr:sp macro="" textlink="">
      <xdr:nvSpPr>
        <xdr:cNvPr id="88" name="テキスト ボックス 87"/>
        <xdr:cNvSpPr txBox="1"/>
      </xdr:nvSpPr>
      <xdr:spPr>
        <a:xfrm>
          <a:off x="3733800" y="7638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17780</xdr:rowOff>
    </xdr:from>
    <xdr:to>
      <xdr:col>15</xdr:col>
      <xdr:colOff>133350</xdr:colOff>
      <xdr:row>44</xdr:row>
      <xdr:rowOff>119380</xdr:rowOff>
    </xdr:to>
    <xdr:sp macro="" textlink="">
      <xdr:nvSpPr>
        <xdr:cNvPr id="89" name="楕円 88"/>
        <xdr:cNvSpPr/>
      </xdr:nvSpPr>
      <xdr:spPr>
        <a:xfrm>
          <a:off x="3175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104157</xdr:rowOff>
    </xdr:from>
    <xdr:ext cx="762000" cy="259045"/>
    <xdr:sp macro="" textlink="">
      <xdr:nvSpPr>
        <xdr:cNvPr id="90" name="テキスト ボックス 89"/>
        <xdr:cNvSpPr txBox="1"/>
      </xdr:nvSpPr>
      <xdr:spPr>
        <a:xfrm>
          <a:off x="2844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27432</xdr:rowOff>
    </xdr:from>
    <xdr:to>
      <xdr:col>11</xdr:col>
      <xdr:colOff>82550</xdr:colOff>
      <xdr:row>44</xdr:row>
      <xdr:rowOff>129032</xdr:rowOff>
    </xdr:to>
    <xdr:sp macro="" textlink="">
      <xdr:nvSpPr>
        <xdr:cNvPr id="91" name="楕円 90"/>
        <xdr:cNvSpPr/>
      </xdr:nvSpPr>
      <xdr:spPr>
        <a:xfrm>
          <a:off x="2286000" y="757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113809</xdr:rowOff>
    </xdr:from>
    <xdr:ext cx="762000" cy="259045"/>
    <xdr:sp macro="" textlink="">
      <xdr:nvSpPr>
        <xdr:cNvPr id="92" name="テキスト ボックス 91"/>
        <xdr:cNvSpPr txBox="1"/>
      </xdr:nvSpPr>
      <xdr:spPr>
        <a:xfrm>
          <a:off x="1955800" y="7657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27432</xdr:rowOff>
    </xdr:from>
    <xdr:to>
      <xdr:col>7</xdr:col>
      <xdr:colOff>31750</xdr:colOff>
      <xdr:row>44</xdr:row>
      <xdr:rowOff>129032</xdr:rowOff>
    </xdr:to>
    <xdr:sp macro="" textlink="">
      <xdr:nvSpPr>
        <xdr:cNvPr id="93" name="楕円 92"/>
        <xdr:cNvSpPr/>
      </xdr:nvSpPr>
      <xdr:spPr>
        <a:xfrm>
          <a:off x="1397000" y="757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113809</xdr:rowOff>
    </xdr:from>
    <xdr:ext cx="762000" cy="259045"/>
    <xdr:sp macro="" textlink="">
      <xdr:nvSpPr>
        <xdr:cNvPr id="94" name="テキスト ボックス 93"/>
        <xdr:cNvSpPr txBox="1"/>
      </xdr:nvSpPr>
      <xdr:spPr>
        <a:xfrm>
          <a:off x="1066800" y="7657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平成１５年度の最大ピーク時の１０５．９％から、過疎対策事業債および災害復旧事業債、臨時財政対策債に限定して発行を行った抑制効果等により、平成１８年度から１００</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を下回っている。平成３０年度においては、税収や普通交付税が減少し、経常経費が増加したことにより１．０ポイント上昇している。今後については自主財源における経常収入の伸びが見込まれない中、歳出抑制とあわせて人口減少対策の成果を確実にあげ、配分型から成果型の算定費目の中で普通交付税の確保を目指し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129857</xdr:rowOff>
    </xdr:from>
    <xdr:to>
      <xdr:col>23</xdr:col>
      <xdr:colOff>133350</xdr:colOff>
      <xdr:row>64</xdr:row>
      <xdr:rowOff>149966</xdr:rowOff>
    </xdr:to>
    <xdr:cxnSp macro="">
      <xdr:nvCxnSpPr>
        <xdr:cNvPr id="129" name="直線コネクタ 128"/>
        <xdr:cNvCxnSpPr/>
      </xdr:nvCxnSpPr>
      <xdr:spPr>
        <a:xfrm>
          <a:off x="4114800" y="11102657"/>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57908</xdr:rowOff>
    </xdr:from>
    <xdr:ext cx="762000" cy="259045"/>
    <xdr:sp macro="" textlink="">
      <xdr:nvSpPr>
        <xdr:cNvPr id="130" name="財政構造の弾力性平均値テキスト"/>
        <xdr:cNvSpPr txBox="1"/>
      </xdr:nvSpPr>
      <xdr:spPr>
        <a:xfrm>
          <a:off x="5041900" y="10687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98743</xdr:rowOff>
    </xdr:from>
    <xdr:to>
      <xdr:col>19</xdr:col>
      <xdr:colOff>133350</xdr:colOff>
      <xdr:row>64</xdr:row>
      <xdr:rowOff>129857</xdr:rowOff>
    </xdr:to>
    <xdr:cxnSp macro="">
      <xdr:nvCxnSpPr>
        <xdr:cNvPr id="132" name="直線コネクタ 131"/>
        <xdr:cNvCxnSpPr/>
      </xdr:nvCxnSpPr>
      <xdr:spPr>
        <a:xfrm>
          <a:off x="3225800" y="10728643"/>
          <a:ext cx="889000" cy="374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4" name="テキスト ボックス 133"/>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98743</xdr:rowOff>
    </xdr:from>
    <xdr:to>
      <xdr:col>15</xdr:col>
      <xdr:colOff>82550</xdr:colOff>
      <xdr:row>62</xdr:row>
      <xdr:rowOff>171132</xdr:rowOff>
    </xdr:to>
    <xdr:cxnSp macro="">
      <xdr:nvCxnSpPr>
        <xdr:cNvPr id="135" name="直線コネクタ 134"/>
        <xdr:cNvCxnSpPr/>
      </xdr:nvCxnSpPr>
      <xdr:spPr>
        <a:xfrm flipV="1">
          <a:off x="2336800" y="10728643"/>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53357</xdr:rowOff>
    </xdr:from>
    <xdr:ext cx="762000" cy="259045"/>
    <xdr:sp macro="" textlink="">
      <xdr:nvSpPr>
        <xdr:cNvPr id="137" name="テキスト ボックス 136"/>
        <xdr:cNvSpPr txBox="1"/>
      </xdr:nvSpPr>
      <xdr:spPr>
        <a:xfrm>
          <a:off x="2844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171132</xdr:rowOff>
    </xdr:from>
    <xdr:to>
      <xdr:col>11</xdr:col>
      <xdr:colOff>31750</xdr:colOff>
      <xdr:row>63</xdr:row>
      <xdr:rowOff>23813</xdr:rowOff>
    </xdr:to>
    <xdr:cxnSp macro="">
      <xdr:nvCxnSpPr>
        <xdr:cNvPr id="138" name="直線コネクタ 137"/>
        <xdr:cNvCxnSpPr/>
      </xdr:nvCxnSpPr>
      <xdr:spPr>
        <a:xfrm flipV="1">
          <a:off x="1447800" y="10801032"/>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42562</xdr:rowOff>
    </xdr:from>
    <xdr:ext cx="762000" cy="259045"/>
    <xdr:sp macro="" textlink="">
      <xdr:nvSpPr>
        <xdr:cNvPr id="140" name="テキスト ボックス 139"/>
        <xdr:cNvSpPr txBox="1"/>
      </xdr:nvSpPr>
      <xdr:spPr>
        <a:xfrm>
          <a:off x="1955800" y="10501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67433</xdr:rowOff>
    </xdr:from>
    <xdr:ext cx="762000" cy="259045"/>
    <xdr:sp macro="" textlink="">
      <xdr:nvSpPr>
        <xdr:cNvPr id="142" name="テキスト ボックス 141"/>
        <xdr:cNvSpPr txBox="1"/>
      </xdr:nvSpPr>
      <xdr:spPr>
        <a:xfrm>
          <a:off x="1066800" y="10868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99166</xdr:rowOff>
    </xdr:from>
    <xdr:to>
      <xdr:col>23</xdr:col>
      <xdr:colOff>184150</xdr:colOff>
      <xdr:row>65</xdr:row>
      <xdr:rowOff>29316</xdr:rowOff>
    </xdr:to>
    <xdr:sp macro="" textlink="">
      <xdr:nvSpPr>
        <xdr:cNvPr id="148" name="楕円 147"/>
        <xdr:cNvSpPr/>
      </xdr:nvSpPr>
      <xdr:spPr>
        <a:xfrm>
          <a:off x="4902200" y="1107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71243</xdr:rowOff>
    </xdr:from>
    <xdr:ext cx="762000" cy="259045"/>
    <xdr:sp macro="" textlink="">
      <xdr:nvSpPr>
        <xdr:cNvPr id="149" name="財政構造の弾力性該当値テキスト"/>
        <xdr:cNvSpPr txBox="1"/>
      </xdr:nvSpPr>
      <xdr:spPr>
        <a:xfrm>
          <a:off x="5041900" y="11044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79057</xdr:rowOff>
    </xdr:from>
    <xdr:to>
      <xdr:col>19</xdr:col>
      <xdr:colOff>184150</xdr:colOff>
      <xdr:row>65</xdr:row>
      <xdr:rowOff>9207</xdr:rowOff>
    </xdr:to>
    <xdr:sp macro="" textlink="">
      <xdr:nvSpPr>
        <xdr:cNvPr id="150" name="楕円 149"/>
        <xdr:cNvSpPr/>
      </xdr:nvSpPr>
      <xdr:spPr>
        <a:xfrm>
          <a:off x="4064000" y="11051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165434</xdr:rowOff>
    </xdr:from>
    <xdr:ext cx="736600" cy="259045"/>
    <xdr:sp macro="" textlink="">
      <xdr:nvSpPr>
        <xdr:cNvPr id="151" name="テキスト ボックス 150"/>
        <xdr:cNvSpPr txBox="1"/>
      </xdr:nvSpPr>
      <xdr:spPr>
        <a:xfrm>
          <a:off x="3733800" y="111382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47943</xdr:rowOff>
    </xdr:from>
    <xdr:to>
      <xdr:col>15</xdr:col>
      <xdr:colOff>133350</xdr:colOff>
      <xdr:row>62</xdr:row>
      <xdr:rowOff>149543</xdr:rowOff>
    </xdr:to>
    <xdr:sp macro="" textlink="">
      <xdr:nvSpPr>
        <xdr:cNvPr id="152" name="楕円 151"/>
        <xdr:cNvSpPr/>
      </xdr:nvSpPr>
      <xdr:spPr>
        <a:xfrm>
          <a:off x="3175000" y="1067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159720</xdr:rowOff>
    </xdr:from>
    <xdr:ext cx="762000" cy="259045"/>
    <xdr:sp macro="" textlink="">
      <xdr:nvSpPr>
        <xdr:cNvPr id="153" name="テキスト ボックス 152"/>
        <xdr:cNvSpPr txBox="1"/>
      </xdr:nvSpPr>
      <xdr:spPr>
        <a:xfrm>
          <a:off x="2844800" y="10446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120332</xdr:rowOff>
    </xdr:from>
    <xdr:to>
      <xdr:col>11</xdr:col>
      <xdr:colOff>82550</xdr:colOff>
      <xdr:row>63</xdr:row>
      <xdr:rowOff>50482</xdr:rowOff>
    </xdr:to>
    <xdr:sp macro="" textlink="">
      <xdr:nvSpPr>
        <xdr:cNvPr id="154" name="楕円 153"/>
        <xdr:cNvSpPr/>
      </xdr:nvSpPr>
      <xdr:spPr>
        <a:xfrm>
          <a:off x="2286000" y="10750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35259</xdr:rowOff>
    </xdr:from>
    <xdr:ext cx="762000" cy="259045"/>
    <xdr:sp macro="" textlink="">
      <xdr:nvSpPr>
        <xdr:cNvPr id="155" name="テキスト ボックス 154"/>
        <xdr:cNvSpPr txBox="1"/>
      </xdr:nvSpPr>
      <xdr:spPr>
        <a:xfrm>
          <a:off x="1955800" y="10836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144463</xdr:rowOff>
    </xdr:from>
    <xdr:to>
      <xdr:col>7</xdr:col>
      <xdr:colOff>31750</xdr:colOff>
      <xdr:row>63</xdr:row>
      <xdr:rowOff>74613</xdr:rowOff>
    </xdr:to>
    <xdr:sp macro="" textlink="">
      <xdr:nvSpPr>
        <xdr:cNvPr id="156" name="楕円 155"/>
        <xdr:cNvSpPr/>
      </xdr:nvSpPr>
      <xdr:spPr>
        <a:xfrm>
          <a:off x="1397000" y="10774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84790</xdr:rowOff>
    </xdr:from>
    <xdr:ext cx="762000" cy="259045"/>
    <xdr:sp macro="" textlink="">
      <xdr:nvSpPr>
        <xdr:cNvPr id="157" name="テキスト ボックス 156"/>
        <xdr:cNvSpPr txBox="1"/>
      </xdr:nvSpPr>
      <xdr:spPr>
        <a:xfrm>
          <a:off x="1066800" y="10543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[1,243,005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rtl="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人口数が全国でも最小クラスの自治体であるため、人口１人当たりの金額が依然として類似団体平均を大幅に上回っている。平成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年度は維持補修費の減と介護事業等の事業縮小により抑制することができた。今後においても整備したシステムのランニングコストの見直しなどにより抑制に努める。</a:t>
          </a:r>
        </a:p>
        <a:p>
          <a:pPr marL="0" marR="0" indent="0" defTabSz="914400" rtl="0" eaLnBrk="1" fontAlgn="auto" latinLnBrk="0" hangingPunct="1">
            <a:lnSpc>
              <a:spcPct val="100000"/>
            </a:lnSpc>
            <a:spcBef>
              <a:spcPts val="0"/>
            </a:spcBef>
            <a:spcAft>
              <a:spcPts val="0"/>
            </a:spcAft>
            <a:buClrTx/>
            <a:buSzTx/>
            <a:buFontTx/>
            <a:buNone/>
            <a:tabLst/>
            <a:defRPr/>
          </a:pP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1" name="テキスト ボックス 170"/>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88</xdr:row>
      <xdr:rowOff>83886</xdr:rowOff>
    </xdr:from>
    <xdr:to>
      <xdr:col>23</xdr:col>
      <xdr:colOff>133350</xdr:colOff>
      <xdr:row>90</xdr:row>
      <xdr:rowOff>29609</xdr:rowOff>
    </xdr:to>
    <xdr:cxnSp macro="">
      <xdr:nvCxnSpPr>
        <xdr:cNvPr id="193" name="直線コネクタ 192"/>
        <xdr:cNvCxnSpPr/>
      </xdr:nvCxnSpPr>
      <xdr:spPr>
        <a:xfrm flipV="1">
          <a:off x="4114800" y="15171486"/>
          <a:ext cx="838200" cy="288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131424</xdr:rowOff>
    </xdr:from>
    <xdr:ext cx="762000" cy="259045"/>
    <xdr:sp macro="" textlink="">
      <xdr:nvSpPr>
        <xdr:cNvPr id="194" name="人件費・物件費等の状況平均値テキスト"/>
        <xdr:cNvSpPr txBox="1"/>
      </xdr:nvSpPr>
      <xdr:spPr>
        <a:xfrm>
          <a:off x="5041900" y="14018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89</xdr:row>
      <xdr:rowOff>131651</xdr:rowOff>
    </xdr:from>
    <xdr:to>
      <xdr:col>19</xdr:col>
      <xdr:colOff>133350</xdr:colOff>
      <xdr:row>90</xdr:row>
      <xdr:rowOff>29609</xdr:rowOff>
    </xdr:to>
    <xdr:cxnSp macro="">
      <xdr:nvCxnSpPr>
        <xdr:cNvPr id="196" name="直線コネクタ 195"/>
        <xdr:cNvCxnSpPr/>
      </xdr:nvCxnSpPr>
      <xdr:spPr>
        <a:xfrm>
          <a:off x="3225800" y="15390701"/>
          <a:ext cx="889000" cy="69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48694</xdr:rowOff>
    </xdr:from>
    <xdr:ext cx="736600" cy="259045"/>
    <xdr:sp macro="" textlink="">
      <xdr:nvSpPr>
        <xdr:cNvPr id="198" name="テキスト ボックス 197"/>
        <xdr:cNvSpPr txBox="1"/>
      </xdr:nvSpPr>
      <xdr:spPr>
        <a:xfrm>
          <a:off x="3733800" y="139361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88</xdr:row>
      <xdr:rowOff>20729</xdr:rowOff>
    </xdr:from>
    <xdr:to>
      <xdr:col>15</xdr:col>
      <xdr:colOff>82550</xdr:colOff>
      <xdr:row>89</xdr:row>
      <xdr:rowOff>131651</xdr:rowOff>
    </xdr:to>
    <xdr:cxnSp macro="">
      <xdr:nvCxnSpPr>
        <xdr:cNvPr id="199" name="直線コネクタ 198"/>
        <xdr:cNvCxnSpPr/>
      </xdr:nvCxnSpPr>
      <xdr:spPr>
        <a:xfrm>
          <a:off x="2336800" y="15108329"/>
          <a:ext cx="889000" cy="282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41967</xdr:rowOff>
    </xdr:from>
    <xdr:ext cx="762000" cy="259045"/>
    <xdr:sp macro="" textlink="">
      <xdr:nvSpPr>
        <xdr:cNvPr id="201" name="テキスト ボックス 200"/>
        <xdr:cNvSpPr txBox="1"/>
      </xdr:nvSpPr>
      <xdr:spPr>
        <a:xfrm>
          <a:off x="2844800" y="13929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87</xdr:row>
      <xdr:rowOff>108559</xdr:rowOff>
    </xdr:from>
    <xdr:to>
      <xdr:col>11</xdr:col>
      <xdr:colOff>31750</xdr:colOff>
      <xdr:row>88</xdr:row>
      <xdr:rowOff>20729</xdr:rowOff>
    </xdr:to>
    <xdr:cxnSp macro="">
      <xdr:nvCxnSpPr>
        <xdr:cNvPr id="202" name="直線コネクタ 201"/>
        <xdr:cNvCxnSpPr/>
      </xdr:nvCxnSpPr>
      <xdr:spPr>
        <a:xfrm>
          <a:off x="1447800" y="15024709"/>
          <a:ext cx="889000" cy="8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18573</xdr:rowOff>
    </xdr:from>
    <xdr:ext cx="762000" cy="259045"/>
    <xdr:sp macro="" textlink="">
      <xdr:nvSpPr>
        <xdr:cNvPr id="204" name="テキスト ボックス 203"/>
        <xdr:cNvSpPr txBox="1"/>
      </xdr:nvSpPr>
      <xdr:spPr>
        <a:xfrm>
          <a:off x="1955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11485</xdr:rowOff>
    </xdr:from>
    <xdr:ext cx="762000" cy="259045"/>
    <xdr:sp macro="" textlink="">
      <xdr:nvSpPr>
        <xdr:cNvPr id="206" name="テキスト ボックス 205"/>
        <xdr:cNvSpPr txBox="1"/>
      </xdr:nvSpPr>
      <xdr:spPr>
        <a:xfrm>
          <a:off x="1066800" y="13898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88</xdr:row>
      <xdr:rowOff>33086</xdr:rowOff>
    </xdr:from>
    <xdr:to>
      <xdr:col>23</xdr:col>
      <xdr:colOff>184150</xdr:colOff>
      <xdr:row>88</xdr:row>
      <xdr:rowOff>134686</xdr:rowOff>
    </xdr:to>
    <xdr:sp macro="" textlink="">
      <xdr:nvSpPr>
        <xdr:cNvPr id="212" name="楕円 211"/>
        <xdr:cNvSpPr/>
      </xdr:nvSpPr>
      <xdr:spPr>
        <a:xfrm>
          <a:off x="4902200" y="15120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88</xdr:row>
      <xdr:rowOff>5163</xdr:rowOff>
    </xdr:from>
    <xdr:ext cx="762000" cy="259045"/>
    <xdr:sp macro="" textlink="">
      <xdr:nvSpPr>
        <xdr:cNvPr id="213" name="人件費・物件費等の状況該当値テキスト"/>
        <xdr:cNvSpPr txBox="1"/>
      </xdr:nvSpPr>
      <xdr:spPr>
        <a:xfrm>
          <a:off x="5041900" y="15092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1,243,005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89</xdr:row>
      <xdr:rowOff>150259</xdr:rowOff>
    </xdr:from>
    <xdr:to>
      <xdr:col>19</xdr:col>
      <xdr:colOff>184150</xdr:colOff>
      <xdr:row>90</xdr:row>
      <xdr:rowOff>80409</xdr:rowOff>
    </xdr:to>
    <xdr:sp macro="" textlink="">
      <xdr:nvSpPr>
        <xdr:cNvPr id="214" name="楕円 213"/>
        <xdr:cNvSpPr/>
      </xdr:nvSpPr>
      <xdr:spPr>
        <a:xfrm>
          <a:off x="4064000" y="15409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90</xdr:row>
      <xdr:rowOff>65186</xdr:rowOff>
    </xdr:from>
    <xdr:ext cx="736600" cy="259045"/>
    <xdr:sp macro="" textlink="">
      <xdr:nvSpPr>
        <xdr:cNvPr id="215" name="テキスト ボックス 214"/>
        <xdr:cNvSpPr txBox="1"/>
      </xdr:nvSpPr>
      <xdr:spPr>
        <a:xfrm>
          <a:off x="3733800" y="154956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89</xdr:row>
      <xdr:rowOff>80851</xdr:rowOff>
    </xdr:from>
    <xdr:to>
      <xdr:col>15</xdr:col>
      <xdr:colOff>133350</xdr:colOff>
      <xdr:row>90</xdr:row>
      <xdr:rowOff>11001</xdr:rowOff>
    </xdr:to>
    <xdr:sp macro="" textlink="">
      <xdr:nvSpPr>
        <xdr:cNvPr id="216" name="楕円 215"/>
        <xdr:cNvSpPr/>
      </xdr:nvSpPr>
      <xdr:spPr>
        <a:xfrm>
          <a:off x="3175000" y="1533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89</xdr:row>
      <xdr:rowOff>167228</xdr:rowOff>
    </xdr:from>
    <xdr:ext cx="762000" cy="259045"/>
    <xdr:sp macro="" textlink="">
      <xdr:nvSpPr>
        <xdr:cNvPr id="217" name="テキスト ボックス 216"/>
        <xdr:cNvSpPr txBox="1"/>
      </xdr:nvSpPr>
      <xdr:spPr>
        <a:xfrm>
          <a:off x="2844800" y="154262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87</xdr:row>
      <xdr:rowOff>141379</xdr:rowOff>
    </xdr:from>
    <xdr:to>
      <xdr:col>11</xdr:col>
      <xdr:colOff>82550</xdr:colOff>
      <xdr:row>88</xdr:row>
      <xdr:rowOff>71529</xdr:rowOff>
    </xdr:to>
    <xdr:sp macro="" textlink="">
      <xdr:nvSpPr>
        <xdr:cNvPr id="218" name="楕円 217"/>
        <xdr:cNvSpPr/>
      </xdr:nvSpPr>
      <xdr:spPr>
        <a:xfrm>
          <a:off x="2286000" y="15057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88</xdr:row>
      <xdr:rowOff>56306</xdr:rowOff>
    </xdr:from>
    <xdr:ext cx="762000" cy="259045"/>
    <xdr:sp macro="" textlink="">
      <xdr:nvSpPr>
        <xdr:cNvPr id="219" name="テキスト ボックス 218"/>
        <xdr:cNvSpPr txBox="1"/>
      </xdr:nvSpPr>
      <xdr:spPr>
        <a:xfrm>
          <a:off x="1955800" y="15143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87</xdr:row>
      <xdr:rowOff>57759</xdr:rowOff>
    </xdr:from>
    <xdr:to>
      <xdr:col>7</xdr:col>
      <xdr:colOff>31750</xdr:colOff>
      <xdr:row>87</xdr:row>
      <xdr:rowOff>159359</xdr:rowOff>
    </xdr:to>
    <xdr:sp macro="" textlink="">
      <xdr:nvSpPr>
        <xdr:cNvPr id="220" name="楕円 219"/>
        <xdr:cNvSpPr/>
      </xdr:nvSpPr>
      <xdr:spPr>
        <a:xfrm>
          <a:off x="1397000" y="14973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87</xdr:row>
      <xdr:rowOff>144136</xdr:rowOff>
    </xdr:from>
    <xdr:ext cx="762000" cy="259045"/>
    <xdr:sp macro="" textlink="">
      <xdr:nvSpPr>
        <xdr:cNvPr id="221" name="テキスト ボックス 220"/>
        <xdr:cNvSpPr txBox="1"/>
      </xdr:nvSpPr>
      <xdr:spPr>
        <a:xfrm>
          <a:off x="1066800" y="15060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平成１０年代から進められてきた５５歳での勧奨退職の実施による職員の平均年齢の低下等に伴い、近年では１００を下回る数値が続いている。今後も引き続き給与の適正化に努めていく。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23177</xdr:rowOff>
    </xdr:from>
    <xdr:to>
      <xdr:col>81</xdr:col>
      <xdr:colOff>44450</xdr:colOff>
      <xdr:row>86</xdr:row>
      <xdr:rowOff>83502</xdr:rowOff>
    </xdr:to>
    <xdr:cxnSp macro="">
      <xdr:nvCxnSpPr>
        <xdr:cNvPr id="251" name="直線コネクタ 250"/>
        <xdr:cNvCxnSpPr/>
      </xdr:nvCxnSpPr>
      <xdr:spPr>
        <a:xfrm>
          <a:off x="16179800" y="14767877"/>
          <a:ext cx="8382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119397</xdr:rowOff>
    </xdr:from>
    <xdr:ext cx="762000" cy="259045"/>
    <xdr:sp macro="" textlink="">
      <xdr:nvSpPr>
        <xdr:cNvPr id="252" name="給与水準   （国との比較）平均値テキスト"/>
        <xdr:cNvSpPr txBox="1"/>
      </xdr:nvSpPr>
      <xdr:spPr>
        <a:xfrm>
          <a:off x="17106900" y="14864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23177</xdr:rowOff>
    </xdr:from>
    <xdr:to>
      <xdr:col>77</xdr:col>
      <xdr:colOff>44450</xdr:colOff>
      <xdr:row>86</xdr:row>
      <xdr:rowOff>101600</xdr:rowOff>
    </xdr:to>
    <xdr:cxnSp macro="">
      <xdr:nvCxnSpPr>
        <xdr:cNvPr id="254" name="直線コネクタ 253"/>
        <xdr:cNvCxnSpPr/>
      </xdr:nvCxnSpPr>
      <xdr:spPr>
        <a:xfrm flipV="1">
          <a:off x="15290800" y="14767877"/>
          <a:ext cx="889000" cy="78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56" name="テキスト ボックス 255"/>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95568</xdr:rowOff>
    </xdr:from>
    <xdr:to>
      <xdr:col>72</xdr:col>
      <xdr:colOff>203200</xdr:colOff>
      <xdr:row>86</xdr:row>
      <xdr:rowOff>101600</xdr:rowOff>
    </xdr:to>
    <xdr:cxnSp macro="">
      <xdr:nvCxnSpPr>
        <xdr:cNvPr id="257" name="直線コネクタ 256"/>
        <xdr:cNvCxnSpPr/>
      </xdr:nvCxnSpPr>
      <xdr:spPr>
        <a:xfrm>
          <a:off x="14401800" y="14840268"/>
          <a:ext cx="889000" cy="6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38116</xdr:rowOff>
    </xdr:from>
    <xdr:ext cx="762000" cy="259045"/>
    <xdr:sp macro="" textlink="">
      <xdr:nvSpPr>
        <xdr:cNvPr id="259" name="テキスト ボックス 258"/>
        <xdr:cNvSpPr txBox="1"/>
      </xdr:nvSpPr>
      <xdr:spPr>
        <a:xfrm>
          <a:off x="14909800" y="1495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95568</xdr:rowOff>
    </xdr:from>
    <xdr:to>
      <xdr:col>68</xdr:col>
      <xdr:colOff>152400</xdr:colOff>
      <xdr:row>87</xdr:row>
      <xdr:rowOff>50800</xdr:rowOff>
    </xdr:to>
    <xdr:cxnSp macro="">
      <xdr:nvCxnSpPr>
        <xdr:cNvPr id="260" name="直線コネクタ 259"/>
        <xdr:cNvCxnSpPr/>
      </xdr:nvCxnSpPr>
      <xdr:spPr>
        <a:xfrm flipV="1">
          <a:off x="13512800" y="14840268"/>
          <a:ext cx="889000" cy="12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50182</xdr:rowOff>
    </xdr:from>
    <xdr:ext cx="762000" cy="259045"/>
    <xdr:sp macro="" textlink="">
      <xdr:nvSpPr>
        <xdr:cNvPr id="262" name="テキスト ボックス 261"/>
        <xdr:cNvSpPr txBox="1"/>
      </xdr:nvSpPr>
      <xdr:spPr>
        <a:xfrm>
          <a:off x="14020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51452</xdr:rowOff>
    </xdr:from>
    <xdr:ext cx="762000" cy="259045"/>
    <xdr:sp macro="" textlink="">
      <xdr:nvSpPr>
        <xdr:cNvPr id="264" name="テキスト ボックス 263"/>
        <xdr:cNvSpPr txBox="1"/>
      </xdr:nvSpPr>
      <xdr:spPr>
        <a:xfrm>
          <a:off x="13131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32702</xdr:rowOff>
    </xdr:from>
    <xdr:to>
      <xdr:col>81</xdr:col>
      <xdr:colOff>95250</xdr:colOff>
      <xdr:row>86</xdr:row>
      <xdr:rowOff>134302</xdr:rowOff>
    </xdr:to>
    <xdr:sp macro="" textlink="">
      <xdr:nvSpPr>
        <xdr:cNvPr id="270" name="楕円 269"/>
        <xdr:cNvSpPr/>
      </xdr:nvSpPr>
      <xdr:spPr>
        <a:xfrm>
          <a:off x="16967200" y="14777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49229</xdr:rowOff>
    </xdr:from>
    <xdr:ext cx="762000" cy="259045"/>
    <xdr:sp macro="" textlink="">
      <xdr:nvSpPr>
        <xdr:cNvPr id="271" name="給与水準   （国との比較）該当値テキスト"/>
        <xdr:cNvSpPr txBox="1"/>
      </xdr:nvSpPr>
      <xdr:spPr>
        <a:xfrm>
          <a:off x="17106900" y="146224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143827</xdr:rowOff>
    </xdr:from>
    <xdr:to>
      <xdr:col>77</xdr:col>
      <xdr:colOff>95250</xdr:colOff>
      <xdr:row>86</xdr:row>
      <xdr:rowOff>73977</xdr:rowOff>
    </xdr:to>
    <xdr:sp macro="" textlink="">
      <xdr:nvSpPr>
        <xdr:cNvPr id="272" name="楕円 271"/>
        <xdr:cNvSpPr/>
      </xdr:nvSpPr>
      <xdr:spPr>
        <a:xfrm>
          <a:off x="16129000" y="14717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84154</xdr:rowOff>
    </xdr:from>
    <xdr:ext cx="736600" cy="259045"/>
    <xdr:sp macro="" textlink="">
      <xdr:nvSpPr>
        <xdr:cNvPr id="273" name="テキスト ボックス 272"/>
        <xdr:cNvSpPr txBox="1"/>
      </xdr:nvSpPr>
      <xdr:spPr>
        <a:xfrm>
          <a:off x="15798800" y="144859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50800</xdr:rowOff>
    </xdr:from>
    <xdr:to>
      <xdr:col>73</xdr:col>
      <xdr:colOff>44450</xdr:colOff>
      <xdr:row>86</xdr:row>
      <xdr:rowOff>152400</xdr:rowOff>
    </xdr:to>
    <xdr:sp macro="" textlink="">
      <xdr:nvSpPr>
        <xdr:cNvPr id="274" name="楕円 273"/>
        <xdr:cNvSpPr/>
      </xdr:nvSpPr>
      <xdr:spPr>
        <a:xfrm>
          <a:off x="15240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162577</xdr:rowOff>
    </xdr:from>
    <xdr:ext cx="762000" cy="259045"/>
    <xdr:sp macro="" textlink="">
      <xdr:nvSpPr>
        <xdr:cNvPr id="275" name="テキスト ボックス 274"/>
        <xdr:cNvSpPr txBox="1"/>
      </xdr:nvSpPr>
      <xdr:spPr>
        <a:xfrm>
          <a:off x="14909800" y="1456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44768</xdr:rowOff>
    </xdr:from>
    <xdr:to>
      <xdr:col>68</xdr:col>
      <xdr:colOff>203200</xdr:colOff>
      <xdr:row>86</xdr:row>
      <xdr:rowOff>146368</xdr:rowOff>
    </xdr:to>
    <xdr:sp macro="" textlink="">
      <xdr:nvSpPr>
        <xdr:cNvPr id="276" name="楕円 275"/>
        <xdr:cNvSpPr/>
      </xdr:nvSpPr>
      <xdr:spPr>
        <a:xfrm>
          <a:off x="14351000" y="14789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156545</xdr:rowOff>
    </xdr:from>
    <xdr:ext cx="762000" cy="259045"/>
    <xdr:sp macro="" textlink="">
      <xdr:nvSpPr>
        <xdr:cNvPr id="277" name="テキスト ボックス 276"/>
        <xdr:cNvSpPr txBox="1"/>
      </xdr:nvSpPr>
      <xdr:spPr>
        <a:xfrm>
          <a:off x="14020800" y="14558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0</xdr:rowOff>
    </xdr:from>
    <xdr:to>
      <xdr:col>64</xdr:col>
      <xdr:colOff>152400</xdr:colOff>
      <xdr:row>87</xdr:row>
      <xdr:rowOff>101600</xdr:rowOff>
    </xdr:to>
    <xdr:sp macro="" textlink="">
      <xdr:nvSpPr>
        <xdr:cNvPr id="278" name="楕円 277"/>
        <xdr:cNvSpPr/>
      </xdr:nvSpPr>
      <xdr:spPr>
        <a:xfrm>
          <a:off x="13462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86377</xdr:rowOff>
    </xdr:from>
    <xdr:ext cx="762000" cy="259045"/>
    <xdr:sp macro="" textlink="">
      <xdr:nvSpPr>
        <xdr:cNvPr id="279" name="テキスト ボックス 278"/>
        <xdr:cNvSpPr txBox="1"/>
      </xdr:nvSpPr>
      <xdr:spPr>
        <a:xfrm>
          <a:off x="13131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[53.92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数が全国でも最小クラスの自治体であるため、人口千人当たりの職員数が類似団体平均を大幅に上回っている。今後は、住民サービスを低下させることのないよう、計画に基づいた定員管理を行っ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81643</xdr:rowOff>
    </xdr:from>
    <xdr:to>
      <xdr:col>81</xdr:col>
      <xdr:colOff>44450</xdr:colOff>
      <xdr:row>66</xdr:row>
      <xdr:rowOff>131500</xdr:rowOff>
    </xdr:to>
    <xdr:cxnSp macro="">
      <xdr:nvCxnSpPr>
        <xdr:cNvPr id="316" name="直線コネクタ 315"/>
        <xdr:cNvCxnSpPr/>
      </xdr:nvCxnSpPr>
      <xdr:spPr>
        <a:xfrm>
          <a:off x="16179800" y="11225893"/>
          <a:ext cx="838200" cy="22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20083</xdr:rowOff>
    </xdr:from>
    <xdr:ext cx="762000" cy="259045"/>
    <xdr:sp macro="" textlink="">
      <xdr:nvSpPr>
        <xdr:cNvPr id="317" name="定員管理の状況平均値テキスト"/>
        <xdr:cNvSpPr txBox="1"/>
      </xdr:nvSpPr>
      <xdr:spPr>
        <a:xfrm>
          <a:off x="17106900" y="10135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81643</xdr:rowOff>
    </xdr:from>
    <xdr:to>
      <xdr:col>77</xdr:col>
      <xdr:colOff>44450</xdr:colOff>
      <xdr:row>66</xdr:row>
      <xdr:rowOff>60144</xdr:rowOff>
    </xdr:to>
    <xdr:cxnSp macro="">
      <xdr:nvCxnSpPr>
        <xdr:cNvPr id="319" name="直線コネクタ 318"/>
        <xdr:cNvCxnSpPr/>
      </xdr:nvCxnSpPr>
      <xdr:spPr>
        <a:xfrm flipV="1">
          <a:off x="15290800" y="11225893"/>
          <a:ext cx="889000" cy="149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114643</xdr:rowOff>
    </xdr:from>
    <xdr:ext cx="736600" cy="259045"/>
    <xdr:sp macro="" textlink="">
      <xdr:nvSpPr>
        <xdr:cNvPr id="321" name="テキスト ボックス 320"/>
        <xdr:cNvSpPr txBox="1"/>
      </xdr:nvSpPr>
      <xdr:spPr>
        <a:xfrm>
          <a:off x="15798800" y="10058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85779</xdr:rowOff>
    </xdr:from>
    <xdr:to>
      <xdr:col>72</xdr:col>
      <xdr:colOff>203200</xdr:colOff>
      <xdr:row>66</xdr:row>
      <xdr:rowOff>60144</xdr:rowOff>
    </xdr:to>
    <xdr:cxnSp macro="">
      <xdr:nvCxnSpPr>
        <xdr:cNvPr id="322" name="直線コネクタ 321"/>
        <xdr:cNvCxnSpPr/>
      </xdr:nvCxnSpPr>
      <xdr:spPr>
        <a:xfrm>
          <a:off x="14401800" y="11230029"/>
          <a:ext cx="889000" cy="145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112230</xdr:rowOff>
    </xdr:from>
    <xdr:ext cx="762000" cy="259045"/>
    <xdr:sp macro="" textlink="">
      <xdr:nvSpPr>
        <xdr:cNvPr id="324" name="テキスト ボックス 323"/>
        <xdr:cNvSpPr txBox="1"/>
      </xdr:nvSpPr>
      <xdr:spPr>
        <a:xfrm>
          <a:off x="14909800" y="10056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85779</xdr:rowOff>
    </xdr:from>
    <xdr:to>
      <xdr:col>68</xdr:col>
      <xdr:colOff>152400</xdr:colOff>
      <xdr:row>65</xdr:row>
      <xdr:rowOff>85779</xdr:rowOff>
    </xdr:to>
    <xdr:cxnSp macro="">
      <xdr:nvCxnSpPr>
        <xdr:cNvPr id="325" name="直線コネクタ 324"/>
        <xdr:cNvCxnSpPr/>
      </xdr:nvCxnSpPr>
      <xdr:spPr>
        <a:xfrm>
          <a:off x="13512800" y="112300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93616</xdr:rowOff>
    </xdr:from>
    <xdr:ext cx="762000" cy="259045"/>
    <xdr:sp macro="" textlink="">
      <xdr:nvSpPr>
        <xdr:cNvPr id="327" name="テキスト ボックス 326"/>
        <xdr:cNvSpPr txBox="1"/>
      </xdr:nvSpPr>
      <xdr:spPr>
        <a:xfrm>
          <a:off x="14020800" y="1003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89824</xdr:rowOff>
    </xdr:from>
    <xdr:ext cx="762000" cy="259045"/>
    <xdr:sp macro="" textlink="">
      <xdr:nvSpPr>
        <xdr:cNvPr id="329" name="テキスト ボックス 328"/>
        <xdr:cNvSpPr txBox="1"/>
      </xdr:nvSpPr>
      <xdr:spPr>
        <a:xfrm>
          <a:off x="13131800" y="100339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66</xdr:row>
      <xdr:rowOff>80700</xdr:rowOff>
    </xdr:from>
    <xdr:to>
      <xdr:col>81</xdr:col>
      <xdr:colOff>95250</xdr:colOff>
      <xdr:row>67</xdr:row>
      <xdr:rowOff>10850</xdr:rowOff>
    </xdr:to>
    <xdr:sp macro="" textlink="">
      <xdr:nvSpPr>
        <xdr:cNvPr id="335" name="楕円 334"/>
        <xdr:cNvSpPr/>
      </xdr:nvSpPr>
      <xdr:spPr>
        <a:xfrm>
          <a:off x="16967200" y="113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148027</xdr:rowOff>
    </xdr:from>
    <xdr:ext cx="762000" cy="259045"/>
    <xdr:sp macro="" textlink="">
      <xdr:nvSpPr>
        <xdr:cNvPr id="336" name="定員管理の状況該当値テキスト"/>
        <xdr:cNvSpPr txBox="1"/>
      </xdr:nvSpPr>
      <xdr:spPr>
        <a:xfrm>
          <a:off x="17106900" y="1129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30843</xdr:rowOff>
    </xdr:from>
    <xdr:to>
      <xdr:col>77</xdr:col>
      <xdr:colOff>95250</xdr:colOff>
      <xdr:row>65</xdr:row>
      <xdr:rowOff>132443</xdr:rowOff>
    </xdr:to>
    <xdr:sp macro="" textlink="">
      <xdr:nvSpPr>
        <xdr:cNvPr id="337" name="楕円 336"/>
        <xdr:cNvSpPr/>
      </xdr:nvSpPr>
      <xdr:spPr>
        <a:xfrm>
          <a:off x="16129000" y="11175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117220</xdr:rowOff>
    </xdr:from>
    <xdr:ext cx="736600" cy="259045"/>
    <xdr:sp macro="" textlink="">
      <xdr:nvSpPr>
        <xdr:cNvPr id="338" name="テキスト ボックス 337"/>
        <xdr:cNvSpPr txBox="1"/>
      </xdr:nvSpPr>
      <xdr:spPr>
        <a:xfrm>
          <a:off x="15798800" y="112614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66</xdr:row>
      <xdr:rowOff>9344</xdr:rowOff>
    </xdr:from>
    <xdr:to>
      <xdr:col>73</xdr:col>
      <xdr:colOff>44450</xdr:colOff>
      <xdr:row>66</xdr:row>
      <xdr:rowOff>110944</xdr:rowOff>
    </xdr:to>
    <xdr:sp macro="" textlink="">
      <xdr:nvSpPr>
        <xdr:cNvPr id="339" name="楕円 338"/>
        <xdr:cNvSpPr/>
      </xdr:nvSpPr>
      <xdr:spPr>
        <a:xfrm>
          <a:off x="15240000" y="11325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66</xdr:row>
      <xdr:rowOff>95721</xdr:rowOff>
    </xdr:from>
    <xdr:ext cx="762000" cy="259045"/>
    <xdr:sp macro="" textlink="">
      <xdr:nvSpPr>
        <xdr:cNvPr id="340" name="テキスト ボックス 339"/>
        <xdr:cNvSpPr txBox="1"/>
      </xdr:nvSpPr>
      <xdr:spPr>
        <a:xfrm>
          <a:off x="14909800" y="11411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34979</xdr:rowOff>
    </xdr:from>
    <xdr:to>
      <xdr:col>68</xdr:col>
      <xdr:colOff>203200</xdr:colOff>
      <xdr:row>65</xdr:row>
      <xdr:rowOff>136579</xdr:rowOff>
    </xdr:to>
    <xdr:sp macro="" textlink="">
      <xdr:nvSpPr>
        <xdr:cNvPr id="341" name="楕円 340"/>
        <xdr:cNvSpPr/>
      </xdr:nvSpPr>
      <xdr:spPr>
        <a:xfrm>
          <a:off x="14351000" y="11179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121356</xdr:rowOff>
    </xdr:from>
    <xdr:ext cx="762000" cy="259045"/>
    <xdr:sp macro="" textlink="">
      <xdr:nvSpPr>
        <xdr:cNvPr id="342" name="テキスト ボックス 341"/>
        <xdr:cNvSpPr txBox="1"/>
      </xdr:nvSpPr>
      <xdr:spPr>
        <a:xfrm>
          <a:off x="14020800" y="11265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65</xdr:row>
      <xdr:rowOff>34979</xdr:rowOff>
    </xdr:from>
    <xdr:to>
      <xdr:col>64</xdr:col>
      <xdr:colOff>152400</xdr:colOff>
      <xdr:row>65</xdr:row>
      <xdr:rowOff>136579</xdr:rowOff>
    </xdr:to>
    <xdr:sp macro="" textlink="">
      <xdr:nvSpPr>
        <xdr:cNvPr id="343" name="楕円 342"/>
        <xdr:cNvSpPr/>
      </xdr:nvSpPr>
      <xdr:spPr>
        <a:xfrm>
          <a:off x="13462000" y="11179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121356</xdr:rowOff>
    </xdr:from>
    <xdr:ext cx="762000" cy="259045"/>
    <xdr:sp macro="" textlink="">
      <xdr:nvSpPr>
        <xdr:cNvPr id="344" name="テキスト ボックス 343"/>
        <xdr:cNvSpPr txBox="1"/>
      </xdr:nvSpPr>
      <xdr:spPr>
        <a:xfrm>
          <a:off x="13131800" y="11265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実質公債費比率は近年、上昇傾向にある。これは平成３０年度までに実施した大型事業の起債償還が始まったためで、今後はより適量・適切な事業実施に努め新規発行の抑制に取り組んでいく。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8" name="テキスト ボックス 357"/>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100330</xdr:rowOff>
    </xdr:from>
    <xdr:to>
      <xdr:col>81</xdr:col>
      <xdr:colOff>44450</xdr:colOff>
      <xdr:row>41</xdr:row>
      <xdr:rowOff>124460</xdr:rowOff>
    </xdr:to>
    <xdr:cxnSp macro="">
      <xdr:nvCxnSpPr>
        <xdr:cNvPr id="375" name="直線コネクタ 374"/>
        <xdr:cNvCxnSpPr/>
      </xdr:nvCxnSpPr>
      <xdr:spPr>
        <a:xfrm>
          <a:off x="16179800" y="712978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22623</xdr:rowOff>
    </xdr:from>
    <xdr:ext cx="762000" cy="259045"/>
    <xdr:sp macro="" textlink="">
      <xdr:nvSpPr>
        <xdr:cNvPr id="376" name="公債費負担の状況平均値テキスト"/>
        <xdr:cNvSpPr txBox="1"/>
      </xdr:nvSpPr>
      <xdr:spPr>
        <a:xfrm>
          <a:off x="17106900" y="6880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100330</xdr:rowOff>
    </xdr:from>
    <xdr:to>
      <xdr:col>77</xdr:col>
      <xdr:colOff>44450</xdr:colOff>
      <xdr:row>41</xdr:row>
      <xdr:rowOff>109982</xdr:rowOff>
    </xdr:to>
    <xdr:cxnSp macro="">
      <xdr:nvCxnSpPr>
        <xdr:cNvPr id="378" name="直線コネクタ 377"/>
        <xdr:cNvCxnSpPr/>
      </xdr:nvCxnSpPr>
      <xdr:spPr>
        <a:xfrm flipV="1">
          <a:off x="15290800" y="7129780"/>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117873</xdr:rowOff>
    </xdr:from>
    <xdr:ext cx="736600" cy="259045"/>
    <xdr:sp macro="" textlink="">
      <xdr:nvSpPr>
        <xdr:cNvPr id="380" name="テキスト ボックス 379"/>
        <xdr:cNvSpPr txBox="1"/>
      </xdr:nvSpPr>
      <xdr:spPr>
        <a:xfrm>
          <a:off x="15798800" y="68044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81026</xdr:rowOff>
    </xdr:from>
    <xdr:to>
      <xdr:col>72</xdr:col>
      <xdr:colOff>203200</xdr:colOff>
      <xdr:row>41</xdr:row>
      <xdr:rowOff>109982</xdr:rowOff>
    </xdr:to>
    <xdr:cxnSp macro="">
      <xdr:nvCxnSpPr>
        <xdr:cNvPr id="381" name="直線コネクタ 380"/>
        <xdr:cNvCxnSpPr/>
      </xdr:nvCxnSpPr>
      <xdr:spPr>
        <a:xfrm>
          <a:off x="14401800" y="7110476"/>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132351</xdr:rowOff>
    </xdr:from>
    <xdr:ext cx="762000" cy="259045"/>
    <xdr:sp macro="" textlink="">
      <xdr:nvSpPr>
        <xdr:cNvPr id="383" name="テキスト ボックス 382"/>
        <xdr:cNvSpPr txBox="1"/>
      </xdr:nvSpPr>
      <xdr:spPr>
        <a:xfrm>
          <a:off x="14909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13462</xdr:rowOff>
    </xdr:from>
    <xdr:to>
      <xdr:col>68</xdr:col>
      <xdr:colOff>152400</xdr:colOff>
      <xdr:row>41</xdr:row>
      <xdr:rowOff>81026</xdr:rowOff>
    </xdr:to>
    <xdr:cxnSp macro="">
      <xdr:nvCxnSpPr>
        <xdr:cNvPr id="384" name="直線コネクタ 383"/>
        <xdr:cNvCxnSpPr/>
      </xdr:nvCxnSpPr>
      <xdr:spPr>
        <a:xfrm>
          <a:off x="13512800" y="7042912"/>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126255</xdr:rowOff>
    </xdr:from>
    <xdr:ext cx="762000" cy="259045"/>
    <xdr:sp macro="" textlink="">
      <xdr:nvSpPr>
        <xdr:cNvPr id="386" name="テキスト ボックス 385"/>
        <xdr:cNvSpPr txBox="1"/>
      </xdr:nvSpPr>
      <xdr:spPr>
        <a:xfrm>
          <a:off x="14020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145559</xdr:rowOff>
    </xdr:from>
    <xdr:ext cx="762000" cy="259045"/>
    <xdr:sp macro="" textlink="">
      <xdr:nvSpPr>
        <xdr:cNvPr id="388" name="テキスト ボックス 387"/>
        <xdr:cNvSpPr txBox="1"/>
      </xdr:nvSpPr>
      <xdr:spPr>
        <a:xfrm>
          <a:off x="13131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73660</xdr:rowOff>
    </xdr:from>
    <xdr:to>
      <xdr:col>81</xdr:col>
      <xdr:colOff>95250</xdr:colOff>
      <xdr:row>42</xdr:row>
      <xdr:rowOff>3810</xdr:rowOff>
    </xdr:to>
    <xdr:sp macro="" textlink="">
      <xdr:nvSpPr>
        <xdr:cNvPr id="394" name="楕円 393"/>
        <xdr:cNvSpPr/>
      </xdr:nvSpPr>
      <xdr:spPr>
        <a:xfrm>
          <a:off x="16967200" y="710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45737</xdr:rowOff>
    </xdr:from>
    <xdr:ext cx="762000" cy="259045"/>
    <xdr:sp macro="" textlink="">
      <xdr:nvSpPr>
        <xdr:cNvPr id="395" name="公債費負担の状況該当値テキスト"/>
        <xdr:cNvSpPr txBox="1"/>
      </xdr:nvSpPr>
      <xdr:spPr>
        <a:xfrm>
          <a:off x="17106900" y="7075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49530</xdr:rowOff>
    </xdr:from>
    <xdr:to>
      <xdr:col>77</xdr:col>
      <xdr:colOff>95250</xdr:colOff>
      <xdr:row>41</xdr:row>
      <xdr:rowOff>151130</xdr:rowOff>
    </xdr:to>
    <xdr:sp macro="" textlink="">
      <xdr:nvSpPr>
        <xdr:cNvPr id="396" name="楕円 395"/>
        <xdr:cNvSpPr/>
      </xdr:nvSpPr>
      <xdr:spPr>
        <a:xfrm>
          <a:off x="16129000" y="707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97" name="テキスト ボックス 396"/>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59182</xdr:rowOff>
    </xdr:from>
    <xdr:to>
      <xdr:col>73</xdr:col>
      <xdr:colOff>44450</xdr:colOff>
      <xdr:row>41</xdr:row>
      <xdr:rowOff>160782</xdr:rowOff>
    </xdr:to>
    <xdr:sp macro="" textlink="">
      <xdr:nvSpPr>
        <xdr:cNvPr id="398" name="楕円 397"/>
        <xdr:cNvSpPr/>
      </xdr:nvSpPr>
      <xdr:spPr>
        <a:xfrm>
          <a:off x="15240000" y="7088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145559</xdr:rowOff>
    </xdr:from>
    <xdr:ext cx="762000" cy="259045"/>
    <xdr:sp macro="" textlink="">
      <xdr:nvSpPr>
        <xdr:cNvPr id="399" name="テキスト ボックス 398"/>
        <xdr:cNvSpPr txBox="1"/>
      </xdr:nvSpPr>
      <xdr:spPr>
        <a:xfrm>
          <a:off x="14909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30226</xdr:rowOff>
    </xdr:from>
    <xdr:to>
      <xdr:col>68</xdr:col>
      <xdr:colOff>203200</xdr:colOff>
      <xdr:row>41</xdr:row>
      <xdr:rowOff>131826</xdr:rowOff>
    </xdr:to>
    <xdr:sp macro="" textlink="">
      <xdr:nvSpPr>
        <xdr:cNvPr id="400" name="楕円 399"/>
        <xdr:cNvSpPr/>
      </xdr:nvSpPr>
      <xdr:spPr>
        <a:xfrm>
          <a:off x="14351000" y="7059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142003</xdr:rowOff>
    </xdr:from>
    <xdr:ext cx="762000" cy="259045"/>
    <xdr:sp macro="" textlink="">
      <xdr:nvSpPr>
        <xdr:cNvPr id="401" name="テキスト ボックス 400"/>
        <xdr:cNvSpPr txBox="1"/>
      </xdr:nvSpPr>
      <xdr:spPr>
        <a:xfrm>
          <a:off x="14020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134112</xdr:rowOff>
    </xdr:from>
    <xdr:to>
      <xdr:col>64</xdr:col>
      <xdr:colOff>152400</xdr:colOff>
      <xdr:row>41</xdr:row>
      <xdr:rowOff>64262</xdr:rowOff>
    </xdr:to>
    <xdr:sp macro="" textlink="">
      <xdr:nvSpPr>
        <xdr:cNvPr id="402" name="楕円 401"/>
        <xdr:cNvSpPr/>
      </xdr:nvSpPr>
      <xdr:spPr>
        <a:xfrm>
          <a:off x="13462000" y="6992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74439</xdr:rowOff>
    </xdr:from>
    <xdr:ext cx="762000" cy="259045"/>
    <xdr:sp macro="" textlink="">
      <xdr:nvSpPr>
        <xdr:cNvPr id="403" name="テキスト ボックス 402"/>
        <xdr:cNvSpPr txBox="1"/>
      </xdr:nvSpPr>
      <xdr:spPr>
        <a:xfrm>
          <a:off x="13131800" y="6760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地方債残高は３</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６３０千円の増、退職手当負担見込額１２，４３９千円の増等で分子値が増加しており、分母値は減少となっているため、全体の将来負担比率は前年度の△１００．５から△８０．１へと２０．４ポイント悪化しています。今後、地方創生関連事業や村振興計画施策への充当により、基金は積立額を取崩額が上回ることと、普通交付税の減少や同事業に充当する過疎対策事業債の起債残高の増加により上昇が予想されるが、可能な限り０を超えない範囲での維持を目指し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7" name="テキスト ボックス 41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勧奨退職の実施、職員の平均年齢の低下、昇給の抑制等による減少傾向のピークは越え、平成２６年度から地域おこし協力隊と職員の新規採用により増加したあとは、概ね横ばいの状態が続いている。今後も全体として大きな変動はない見込みで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30988</xdr:rowOff>
    </xdr:from>
    <xdr:to>
      <xdr:col>24</xdr:col>
      <xdr:colOff>25400</xdr:colOff>
      <xdr:row>38</xdr:row>
      <xdr:rowOff>49276</xdr:rowOff>
    </xdr:to>
    <xdr:cxnSp macro="">
      <xdr:nvCxnSpPr>
        <xdr:cNvPr id="64" name="直線コネクタ 63"/>
        <xdr:cNvCxnSpPr/>
      </xdr:nvCxnSpPr>
      <xdr:spPr>
        <a:xfrm flipV="1">
          <a:off x="3987800" y="6546088"/>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170451</xdr:rowOff>
    </xdr:from>
    <xdr:ext cx="762000" cy="259045"/>
    <xdr:sp macro="" textlink="">
      <xdr:nvSpPr>
        <xdr:cNvPr id="65" name="人件費平均値テキスト"/>
        <xdr:cNvSpPr txBox="1"/>
      </xdr:nvSpPr>
      <xdr:spPr>
        <a:xfrm>
          <a:off x="4914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17272</xdr:rowOff>
    </xdr:from>
    <xdr:to>
      <xdr:col>19</xdr:col>
      <xdr:colOff>187325</xdr:colOff>
      <xdr:row>38</xdr:row>
      <xdr:rowOff>49276</xdr:rowOff>
    </xdr:to>
    <xdr:cxnSp macro="">
      <xdr:nvCxnSpPr>
        <xdr:cNvPr id="67" name="直線コネクタ 66"/>
        <xdr:cNvCxnSpPr/>
      </xdr:nvCxnSpPr>
      <xdr:spPr>
        <a:xfrm>
          <a:off x="3098800" y="653237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66819</xdr:rowOff>
    </xdr:from>
    <xdr:ext cx="736600" cy="259045"/>
    <xdr:sp macro="" textlink="">
      <xdr:nvSpPr>
        <xdr:cNvPr id="69" name="テキスト ボックス 68"/>
        <xdr:cNvSpPr txBox="1"/>
      </xdr:nvSpPr>
      <xdr:spPr>
        <a:xfrm>
          <a:off x="3606800" y="60675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12700</xdr:rowOff>
    </xdr:from>
    <xdr:to>
      <xdr:col>15</xdr:col>
      <xdr:colOff>98425</xdr:colOff>
      <xdr:row>38</xdr:row>
      <xdr:rowOff>17272</xdr:rowOff>
    </xdr:to>
    <xdr:cxnSp macro="">
      <xdr:nvCxnSpPr>
        <xdr:cNvPr id="70" name="直線コネクタ 69"/>
        <xdr:cNvCxnSpPr/>
      </xdr:nvCxnSpPr>
      <xdr:spPr>
        <a:xfrm>
          <a:off x="2209800" y="65278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48531</xdr:rowOff>
    </xdr:from>
    <xdr:ext cx="762000" cy="259045"/>
    <xdr:sp macro="" textlink="">
      <xdr:nvSpPr>
        <xdr:cNvPr id="72" name="テキスト ボックス 71"/>
        <xdr:cNvSpPr txBox="1"/>
      </xdr:nvSpPr>
      <xdr:spPr>
        <a:xfrm>
          <a:off x="2717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12700</xdr:rowOff>
    </xdr:from>
    <xdr:to>
      <xdr:col>11</xdr:col>
      <xdr:colOff>9525</xdr:colOff>
      <xdr:row>38</xdr:row>
      <xdr:rowOff>49276</xdr:rowOff>
    </xdr:to>
    <xdr:cxnSp macro="">
      <xdr:nvCxnSpPr>
        <xdr:cNvPr id="73" name="直線コネクタ 72"/>
        <xdr:cNvCxnSpPr/>
      </xdr:nvCxnSpPr>
      <xdr:spPr>
        <a:xfrm flipV="1">
          <a:off x="1320800" y="652780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43959</xdr:rowOff>
    </xdr:from>
    <xdr:ext cx="762000" cy="259045"/>
    <xdr:sp macro="" textlink="">
      <xdr:nvSpPr>
        <xdr:cNvPr id="75" name="テキスト ボックス 74"/>
        <xdr:cNvSpPr txBox="1"/>
      </xdr:nvSpPr>
      <xdr:spPr>
        <a:xfrm>
          <a:off x="1828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71391</xdr:rowOff>
    </xdr:from>
    <xdr:ext cx="762000" cy="259045"/>
    <xdr:sp macro="" textlink="">
      <xdr:nvSpPr>
        <xdr:cNvPr id="77" name="テキスト ボックス 76"/>
        <xdr:cNvSpPr txBox="1"/>
      </xdr:nvSpPr>
      <xdr:spPr>
        <a:xfrm>
          <a:off x="939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151638</xdr:rowOff>
    </xdr:from>
    <xdr:to>
      <xdr:col>24</xdr:col>
      <xdr:colOff>76200</xdr:colOff>
      <xdr:row>38</xdr:row>
      <xdr:rowOff>81788</xdr:rowOff>
    </xdr:to>
    <xdr:sp macro="" textlink="">
      <xdr:nvSpPr>
        <xdr:cNvPr id="83" name="楕円 82"/>
        <xdr:cNvSpPr/>
      </xdr:nvSpPr>
      <xdr:spPr>
        <a:xfrm>
          <a:off x="4775200" y="649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123715</xdr:rowOff>
    </xdr:from>
    <xdr:ext cx="762000" cy="259045"/>
    <xdr:sp macro="" textlink="">
      <xdr:nvSpPr>
        <xdr:cNvPr id="84" name="人件費該当値テキスト"/>
        <xdr:cNvSpPr txBox="1"/>
      </xdr:nvSpPr>
      <xdr:spPr>
        <a:xfrm>
          <a:off x="49149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169926</xdr:rowOff>
    </xdr:from>
    <xdr:to>
      <xdr:col>20</xdr:col>
      <xdr:colOff>38100</xdr:colOff>
      <xdr:row>38</xdr:row>
      <xdr:rowOff>100076</xdr:rowOff>
    </xdr:to>
    <xdr:sp macro="" textlink="">
      <xdr:nvSpPr>
        <xdr:cNvPr id="85" name="楕円 84"/>
        <xdr:cNvSpPr/>
      </xdr:nvSpPr>
      <xdr:spPr>
        <a:xfrm>
          <a:off x="3937000" y="651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84853</xdr:rowOff>
    </xdr:from>
    <xdr:ext cx="736600" cy="259045"/>
    <xdr:sp macro="" textlink="">
      <xdr:nvSpPr>
        <xdr:cNvPr id="86" name="テキスト ボックス 85"/>
        <xdr:cNvSpPr txBox="1"/>
      </xdr:nvSpPr>
      <xdr:spPr>
        <a:xfrm>
          <a:off x="3606800" y="65999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137922</xdr:rowOff>
    </xdr:from>
    <xdr:to>
      <xdr:col>15</xdr:col>
      <xdr:colOff>149225</xdr:colOff>
      <xdr:row>38</xdr:row>
      <xdr:rowOff>68072</xdr:rowOff>
    </xdr:to>
    <xdr:sp macro="" textlink="">
      <xdr:nvSpPr>
        <xdr:cNvPr id="87" name="楕円 86"/>
        <xdr:cNvSpPr/>
      </xdr:nvSpPr>
      <xdr:spPr>
        <a:xfrm>
          <a:off x="3048000" y="6481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52849</xdr:rowOff>
    </xdr:from>
    <xdr:ext cx="762000" cy="259045"/>
    <xdr:sp macro="" textlink="">
      <xdr:nvSpPr>
        <xdr:cNvPr id="88" name="テキスト ボックス 87"/>
        <xdr:cNvSpPr txBox="1"/>
      </xdr:nvSpPr>
      <xdr:spPr>
        <a:xfrm>
          <a:off x="2717800" y="656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133350</xdr:rowOff>
    </xdr:from>
    <xdr:to>
      <xdr:col>11</xdr:col>
      <xdr:colOff>60325</xdr:colOff>
      <xdr:row>38</xdr:row>
      <xdr:rowOff>63500</xdr:rowOff>
    </xdr:to>
    <xdr:sp macro="" textlink="">
      <xdr:nvSpPr>
        <xdr:cNvPr id="89" name="楕円 88"/>
        <xdr:cNvSpPr/>
      </xdr:nvSpPr>
      <xdr:spPr>
        <a:xfrm>
          <a:off x="2159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48277</xdr:rowOff>
    </xdr:from>
    <xdr:ext cx="762000" cy="259045"/>
    <xdr:sp macro="" textlink="">
      <xdr:nvSpPr>
        <xdr:cNvPr id="90" name="テキスト ボックス 89"/>
        <xdr:cNvSpPr txBox="1"/>
      </xdr:nvSpPr>
      <xdr:spPr>
        <a:xfrm>
          <a:off x="1828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169926</xdr:rowOff>
    </xdr:from>
    <xdr:to>
      <xdr:col>6</xdr:col>
      <xdr:colOff>171450</xdr:colOff>
      <xdr:row>38</xdr:row>
      <xdr:rowOff>100076</xdr:rowOff>
    </xdr:to>
    <xdr:sp macro="" textlink="">
      <xdr:nvSpPr>
        <xdr:cNvPr id="91" name="楕円 90"/>
        <xdr:cNvSpPr/>
      </xdr:nvSpPr>
      <xdr:spPr>
        <a:xfrm>
          <a:off x="1270000" y="651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84853</xdr:rowOff>
    </xdr:from>
    <xdr:ext cx="762000" cy="259045"/>
    <xdr:sp macro="" textlink="">
      <xdr:nvSpPr>
        <xdr:cNvPr id="92" name="テキスト ボックス 91"/>
        <xdr:cNvSpPr txBox="1"/>
      </xdr:nvSpPr>
      <xdr:spPr>
        <a:xfrm>
          <a:off x="939800" y="659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介護事業等の縮小で各年度からは減となった。今後も経費の見直しにより抑制に努めていいく。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19</xdr:row>
      <xdr:rowOff>28702</xdr:rowOff>
    </xdr:from>
    <xdr:to>
      <xdr:col>82</xdr:col>
      <xdr:colOff>107950</xdr:colOff>
      <xdr:row>20</xdr:row>
      <xdr:rowOff>72136</xdr:rowOff>
    </xdr:to>
    <xdr:cxnSp macro="">
      <xdr:nvCxnSpPr>
        <xdr:cNvPr id="122" name="直線コネクタ 121"/>
        <xdr:cNvCxnSpPr/>
      </xdr:nvCxnSpPr>
      <xdr:spPr>
        <a:xfrm flipV="1">
          <a:off x="15671800" y="3286252"/>
          <a:ext cx="838200" cy="214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63009</xdr:rowOff>
    </xdr:from>
    <xdr:ext cx="762000" cy="259045"/>
    <xdr:sp macro="" textlink="">
      <xdr:nvSpPr>
        <xdr:cNvPr id="123" name="物件費平均値テキスト"/>
        <xdr:cNvSpPr txBox="1"/>
      </xdr:nvSpPr>
      <xdr:spPr>
        <a:xfrm>
          <a:off x="16598900" y="2806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81280</xdr:rowOff>
    </xdr:from>
    <xdr:to>
      <xdr:col>78</xdr:col>
      <xdr:colOff>69850</xdr:colOff>
      <xdr:row>20</xdr:row>
      <xdr:rowOff>72136</xdr:rowOff>
    </xdr:to>
    <xdr:cxnSp macro="">
      <xdr:nvCxnSpPr>
        <xdr:cNvPr id="125" name="直線コネクタ 124"/>
        <xdr:cNvCxnSpPr/>
      </xdr:nvCxnSpPr>
      <xdr:spPr>
        <a:xfrm>
          <a:off x="14782800" y="2824480"/>
          <a:ext cx="889000" cy="676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130827</xdr:rowOff>
    </xdr:from>
    <xdr:ext cx="736600" cy="259045"/>
    <xdr:sp macro="" textlink="">
      <xdr:nvSpPr>
        <xdr:cNvPr id="127" name="テキスト ボックス 126"/>
        <xdr:cNvSpPr txBox="1"/>
      </xdr:nvSpPr>
      <xdr:spPr>
        <a:xfrm>
          <a:off x="15290800" y="2702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81280</xdr:rowOff>
    </xdr:from>
    <xdr:to>
      <xdr:col>73</xdr:col>
      <xdr:colOff>180975</xdr:colOff>
      <xdr:row>17</xdr:row>
      <xdr:rowOff>120142</xdr:rowOff>
    </xdr:to>
    <xdr:cxnSp macro="">
      <xdr:nvCxnSpPr>
        <xdr:cNvPr id="128" name="直線コネクタ 127"/>
        <xdr:cNvCxnSpPr/>
      </xdr:nvCxnSpPr>
      <xdr:spPr>
        <a:xfrm flipV="1">
          <a:off x="13893800" y="2824480"/>
          <a:ext cx="889000" cy="21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0" name="テキスト ボックス 129"/>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120142</xdr:rowOff>
    </xdr:from>
    <xdr:to>
      <xdr:col>69</xdr:col>
      <xdr:colOff>92075</xdr:colOff>
      <xdr:row>18</xdr:row>
      <xdr:rowOff>40132</xdr:rowOff>
    </xdr:to>
    <xdr:cxnSp macro="">
      <xdr:nvCxnSpPr>
        <xdr:cNvPr id="131" name="直線コネクタ 130"/>
        <xdr:cNvCxnSpPr/>
      </xdr:nvCxnSpPr>
      <xdr:spPr>
        <a:xfrm flipV="1">
          <a:off x="13004800" y="3034792"/>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80535</xdr:rowOff>
    </xdr:from>
    <xdr:ext cx="762000" cy="259045"/>
    <xdr:sp macro="" textlink="">
      <xdr:nvSpPr>
        <xdr:cNvPr id="133" name="テキスト ボックス 132"/>
        <xdr:cNvSpPr txBox="1"/>
      </xdr:nvSpPr>
      <xdr:spPr>
        <a:xfrm>
          <a:off x="13512800" y="2652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85107</xdr:rowOff>
    </xdr:from>
    <xdr:ext cx="762000" cy="259045"/>
    <xdr:sp macro="" textlink="">
      <xdr:nvSpPr>
        <xdr:cNvPr id="135" name="テキスト ボックス 134"/>
        <xdr:cNvSpPr txBox="1"/>
      </xdr:nvSpPr>
      <xdr:spPr>
        <a:xfrm>
          <a:off x="12623800" y="2656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149352</xdr:rowOff>
    </xdr:from>
    <xdr:to>
      <xdr:col>82</xdr:col>
      <xdr:colOff>158750</xdr:colOff>
      <xdr:row>19</xdr:row>
      <xdr:rowOff>79502</xdr:rowOff>
    </xdr:to>
    <xdr:sp macro="" textlink="">
      <xdr:nvSpPr>
        <xdr:cNvPr id="141" name="楕円 140"/>
        <xdr:cNvSpPr/>
      </xdr:nvSpPr>
      <xdr:spPr>
        <a:xfrm>
          <a:off x="16459200" y="3235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121429</xdr:rowOff>
    </xdr:from>
    <xdr:ext cx="762000" cy="259045"/>
    <xdr:sp macro="" textlink="">
      <xdr:nvSpPr>
        <xdr:cNvPr id="142" name="物件費該当値テキスト"/>
        <xdr:cNvSpPr txBox="1"/>
      </xdr:nvSpPr>
      <xdr:spPr>
        <a:xfrm>
          <a:off x="16598900" y="320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20</xdr:row>
      <xdr:rowOff>21336</xdr:rowOff>
    </xdr:from>
    <xdr:to>
      <xdr:col>78</xdr:col>
      <xdr:colOff>120650</xdr:colOff>
      <xdr:row>20</xdr:row>
      <xdr:rowOff>122936</xdr:rowOff>
    </xdr:to>
    <xdr:sp macro="" textlink="">
      <xdr:nvSpPr>
        <xdr:cNvPr id="143" name="楕円 142"/>
        <xdr:cNvSpPr/>
      </xdr:nvSpPr>
      <xdr:spPr>
        <a:xfrm>
          <a:off x="15621000" y="3450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20</xdr:row>
      <xdr:rowOff>107713</xdr:rowOff>
    </xdr:from>
    <xdr:ext cx="736600" cy="259045"/>
    <xdr:sp macro="" textlink="">
      <xdr:nvSpPr>
        <xdr:cNvPr id="144" name="テキスト ボックス 143"/>
        <xdr:cNvSpPr txBox="1"/>
      </xdr:nvSpPr>
      <xdr:spPr>
        <a:xfrm>
          <a:off x="15290800" y="35367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30480</xdr:rowOff>
    </xdr:from>
    <xdr:to>
      <xdr:col>74</xdr:col>
      <xdr:colOff>31750</xdr:colOff>
      <xdr:row>16</xdr:row>
      <xdr:rowOff>132080</xdr:rowOff>
    </xdr:to>
    <xdr:sp macro="" textlink="">
      <xdr:nvSpPr>
        <xdr:cNvPr id="145" name="楕円 144"/>
        <xdr:cNvSpPr/>
      </xdr:nvSpPr>
      <xdr:spPr>
        <a:xfrm>
          <a:off x="14732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142257</xdr:rowOff>
    </xdr:from>
    <xdr:ext cx="762000" cy="259045"/>
    <xdr:sp macro="" textlink="">
      <xdr:nvSpPr>
        <xdr:cNvPr id="146" name="テキスト ボックス 145"/>
        <xdr:cNvSpPr txBox="1"/>
      </xdr:nvSpPr>
      <xdr:spPr>
        <a:xfrm>
          <a:off x="14401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69342</xdr:rowOff>
    </xdr:from>
    <xdr:to>
      <xdr:col>69</xdr:col>
      <xdr:colOff>142875</xdr:colOff>
      <xdr:row>17</xdr:row>
      <xdr:rowOff>170942</xdr:rowOff>
    </xdr:to>
    <xdr:sp macro="" textlink="">
      <xdr:nvSpPr>
        <xdr:cNvPr id="147" name="楕円 146"/>
        <xdr:cNvSpPr/>
      </xdr:nvSpPr>
      <xdr:spPr>
        <a:xfrm>
          <a:off x="13843000" y="2983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155719</xdr:rowOff>
    </xdr:from>
    <xdr:ext cx="762000" cy="259045"/>
    <xdr:sp macro="" textlink="">
      <xdr:nvSpPr>
        <xdr:cNvPr id="148" name="テキスト ボックス 147"/>
        <xdr:cNvSpPr txBox="1"/>
      </xdr:nvSpPr>
      <xdr:spPr>
        <a:xfrm>
          <a:off x="13512800" y="3070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160782</xdr:rowOff>
    </xdr:from>
    <xdr:to>
      <xdr:col>65</xdr:col>
      <xdr:colOff>53975</xdr:colOff>
      <xdr:row>18</xdr:row>
      <xdr:rowOff>90932</xdr:rowOff>
    </xdr:to>
    <xdr:sp macro="" textlink="">
      <xdr:nvSpPr>
        <xdr:cNvPr id="149" name="楕円 148"/>
        <xdr:cNvSpPr/>
      </xdr:nvSpPr>
      <xdr:spPr>
        <a:xfrm>
          <a:off x="12954000" y="3075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75709</xdr:rowOff>
    </xdr:from>
    <xdr:ext cx="762000" cy="259045"/>
    <xdr:sp macro="" textlink="">
      <xdr:nvSpPr>
        <xdr:cNvPr id="150" name="テキスト ボックス 149"/>
        <xdr:cNvSpPr txBox="1"/>
      </xdr:nvSpPr>
      <xdr:spPr>
        <a:xfrm>
          <a:off x="12623800" y="3161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老人ホーム入所措置費や乳幼児医療助成事業等の増があり、前年度から微増となっている。村内の障害者数や児童数は少数のため、今後も大きな増減はない見込みである。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146050</xdr:rowOff>
    </xdr:from>
    <xdr:to>
      <xdr:col>24</xdr:col>
      <xdr:colOff>25400</xdr:colOff>
      <xdr:row>53</xdr:row>
      <xdr:rowOff>158750</xdr:rowOff>
    </xdr:to>
    <xdr:cxnSp macro="">
      <xdr:nvCxnSpPr>
        <xdr:cNvPr id="182" name="直線コネクタ 181"/>
        <xdr:cNvCxnSpPr/>
      </xdr:nvCxnSpPr>
      <xdr:spPr>
        <a:xfrm>
          <a:off x="3987800" y="92329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3" name="扶助費平均値テキスト"/>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95250</xdr:rowOff>
    </xdr:from>
    <xdr:to>
      <xdr:col>19</xdr:col>
      <xdr:colOff>187325</xdr:colOff>
      <xdr:row>53</xdr:row>
      <xdr:rowOff>146050</xdr:rowOff>
    </xdr:to>
    <xdr:cxnSp macro="">
      <xdr:nvCxnSpPr>
        <xdr:cNvPr id="185" name="直線コネクタ 184"/>
        <xdr:cNvCxnSpPr/>
      </xdr:nvCxnSpPr>
      <xdr:spPr>
        <a:xfrm>
          <a:off x="3098800" y="91821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87" name="テキスト ボックス 186"/>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69850</xdr:rowOff>
    </xdr:from>
    <xdr:to>
      <xdr:col>15</xdr:col>
      <xdr:colOff>98425</xdr:colOff>
      <xdr:row>53</xdr:row>
      <xdr:rowOff>95250</xdr:rowOff>
    </xdr:to>
    <xdr:cxnSp macro="">
      <xdr:nvCxnSpPr>
        <xdr:cNvPr id="188" name="直線コネクタ 187"/>
        <xdr:cNvCxnSpPr/>
      </xdr:nvCxnSpPr>
      <xdr:spPr>
        <a:xfrm>
          <a:off x="2209800" y="9156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41927</xdr:rowOff>
    </xdr:from>
    <xdr:ext cx="762000" cy="259045"/>
    <xdr:sp macro="" textlink="">
      <xdr:nvSpPr>
        <xdr:cNvPr id="190" name="テキスト ボックス 189"/>
        <xdr:cNvSpPr txBox="1"/>
      </xdr:nvSpPr>
      <xdr:spPr>
        <a:xfrm>
          <a:off x="2717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19050</xdr:rowOff>
    </xdr:from>
    <xdr:to>
      <xdr:col>11</xdr:col>
      <xdr:colOff>9525</xdr:colOff>
      <xdr:row>53</xdr:row>
      <xdr:rowOff>69850</xdr:rowOff>
    </xdr:to>
    <xdr:cxnSp macro="">
      <xdr:nvCxnSpPr>
        <xdr:cNvPr id="191" name="直線コネクタ 190"/>
        <xdr:cNvCxnSpPr/>
      </xdr:nvCxnSpPr>
      <xdr:spPr>
        <a:xfrm>
          <a:off x="1320800" y="91059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29227</xdr:rowOff>
    </xdr:from>
    <xdr:ext cx="762000" cy="259045"/>
    <xdr:sp macro="" textlink="">
      <xdr:nvSpPr>
        <xdr:cNvPr id="193" name="テキスト ボックス 192"/>
        <xdr:cNvSpPr txBox="1"/>
      </xdr:nvSpPr>
      <xdr:spPr>
        <a:xfrm>
          <a:off x="1828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16527</xdr:rowOff>
    </xdr:from>
    <xdr:ext cx="762000" cy="259045"/>
    <xdr:sp macro="" textlink="">
      <xdr:nvSpPr>
        <xdr:cNvPr id="195" name="テキスト ボックス 194"/>
        <xdr:cNvSpPr txBox="1"/>
      </xdr:nvSpPr>
      <xdr:spPr>
        <a:xfrm>
          <a:off x="939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107950</xdr:rowOff>
    </xdr:from>
    <xdr:to>
      <xdr:col>24</xdr:col>
      <xdr:colOff>76200</xdr:colOff>
      <xdr:row>54</xdr:row>
      <xdr:rowOff>38100</xdr:rowOff>
    </xdr:to>
    <xdr:sp macro="" textlink="">
      <xdr:nvSpPr>
        <xdr:cNvPr id="201" name="楕円 200"/>
        <xdr:cNvSpPr/>
      </xdr:nvSpPr>
      <xdr:spPr>
        <a:xfrm>
          <a:off x="47752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124477</xdr:rowOff>
    </xdr:from>
    <xdr:ext cx="762000" cy="259045"/>
    <xdr:sp macro="" textlink="">
      <xdr:nvSpPr>
        <xdr:cNvPr id="202" name="扶助費該当値テキスト"/>
        <xdr:cNvSpPr txBox="1"/>
      </xdr:nvSpPr>
      <xdr:spPr>
        <a:xfrm>
          <a:off x="4914900" y="903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95250</xdr:rowOff>
    </xdr:from>
    <xdr:to>
      <xdr:col>20</xdr:col>
      <xdr:colOff>38100</xdr:colOff>
      <xdr:row>54</xdr:row>
      <xdr:rowOff>25400</xdr:rowOff>
    </xdr:to>
    <xdr:sp macro="" textlink="">
      <xdr:nvSpPr>
        <xdr:cNvPr id="203" name="楕円 202"/>
        <xdr:cNvSpPr/>
      </xdr:nvSpPr>
      <xdr:spPr>
        <a:xfrm>
          <a:off x="39370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35577</xdr:rowOff>
    </xdr:from>
    <xdr:ext cx="736600" cy="259045"/>
    <xdr:sp macro="" textlink="">
      <xdr:nvSpPr>
        <xdr:cNvPr id="204" name="テキスト ボックス 203"/>
        <xdr:cNvSpPr txBox="1"/>
      </xdr:nvSpPr>
      <xdr:spPr>
        <a:xfrm>
          <a:off x="3606800" y="8950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44450</xdr:rowOff>
    </xdr:from>
    <xdr:to>
      <xdr:col>15</xdr:col>
      <xdr:colOff>149225</xdr:colOff>
      <xdr:row>53</xdr:row>
      <xdr:rowOff>146050</xdr:rowOff>
    </xdr:to>
    <xdr:sp macro="" textlink="">
      <xdr:nvSpPr>
        <xdr:cNvPr id="205" name="楕円 204"/>
        <xdr:cNvSpPr/>
      </xdr:nvSpPr>
      <xdr:spPr>
        <a:xfrm>
          <a:off x="3048000" y="913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51</xdr:row>
      <xdr:rowOff>156227</xdr:rowOff>
    </xdr:from>
    <xdr:ext cx="762000" cy="259045"/>
    <xdr:sp macro="" textlink="">
      <xdr:nvSpPr>
        <xdr:cNvPr id="206" name="テキスト ボックス 205"/>
        <xdr:cNvSpPr txBox="1"/>
      </xdr:nvSpPr>
      <xdr:spPr>
        <a:xfrm>
          <a:off x="27178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19050</xdr:rowOff>
    </xdr:from>
    <xdr:to>
      <xdr:col>11</xdr:col>
      <xdr:colOff>60325</xdr:colOff>
      <xdr:row>53</xdr:row>
      <xdr:rowOff>120650</xdr:rowOff>
    </xdr:to>
    <xdr:sp macro="" textlink="">
      <xdr:nvSpPr>
        <xdr:cNvPr id="207" name="楕円 206"/>
        <xdr:cNvSpPr/>
      </xdr:nvSpPr>
      <xdr:spPr>
        <a:xfrm>
          <a:off x="2159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130827</xdr:rowOff>
    </xdr:from>
    <xdr:ext cx="762000" cy="259045"/>
    <xdr:sp macro="" textlink="">
      <xdr:nvSpPr>
        <xdr:cNvPr id="208" name="テキスト ボックス 207"/>
        <xdr:cNvSpPr txBox="1"/>
      </xdr:nvSpPr>
      <xdr:spPr>
        <a:xfrm>
          <a:off x="1828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52</xdr:row>
      <xdr:rowOff>139700</xdr:rowOff>
    </xdr:from>
    <xdr:to>
      <xdr:col>6</xdr:col>
      <xdr:colOff>171450</xdr:colOff>
      <xdr:row>53</xdr:row>
      <xdr:rowOff>69850</xdr:rowOff>
    </xdr:to>
    <xdr:sp macro="" textlink="">
      <xdr:nvSpPr>
        <xdr:cNvPr id="209" name="楕円 208"/>
        <xdr:cNvSpPr/>
      </xdr:nvSpPr>
      <xdr:spPr>
        <a:xfrm>
          <a:off x="1270000" y="905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51</xdr:row>
      <xdr:rowOff>80027</xdr:rowOff>
    </xdr:from>
    <xdr:ext cx="762000" cy="259045"/>
    <xdr:sp macro="" textlink="">
      <xdr:nvSpPr>
        <xdr:cNvPr id="210" name="テキスト ボックス 209"/>
        <xdr:cNvSpPr txBox="1"/>
      </xdr:nvSpPr>
      <xdr:spPr>
        <a:xfrm>
          <a:off x="9398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施設の老朽化や人口の高齢化等、新たな歳出を要する要素は年々増加して居る中で、ほぼ昨年並みであった。今後も多少の増減は見込まれるが、経費の見直しにより抑制に努めていきたい。</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2" name="テキスト ボックス 22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78994</xdr:rowOff>
    </xdr:from>
    <xdr:to>
      <xdr:col>82</xdr:col>
      <xdr:colOff>107950</xdr:colOff>
      <xdr:row>55</xdr:row>
      <xdr:rowOff>83566</xdr:rowOff>
    </xdr:to>
    <xdr:cxnSp macro="">
      <xdr:nvCxnSpPr>
        <xdr:cNvPr id="240" name="直線コネクタ 239"/>
        <xdr:cNvCxnSpPr/>
      </xdr:nvCxnSpPr>
      <xdr:spPr>
        <a:xfrm flipV="1">
          <a:off x="15671800" y="950874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7129</xdr:rowOff>
    </xdr:from>
    <xdr:ext cx="762000" cy="259045"/>
    <xdr:sp macro="" textlink="">
      <xdr:nvSpPr>
        <xdr:cNvPr id="241" name="その他平均値テキスト"/>
        <xdr:cNvSpPr txBox="1"/>
      </xdr:nvSpPr>
      <xdr:spPr>
        <a:xfrm>
          <a:off x="16598900" y="9608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74422</xdr:rowOff>
    </xdr:from>
    <xdr:to>
      <xdr:col>78</xdr:col>
      <xdr:colOff>69850</xdr:colOff>
      <xdr:row>55</xdr:row>
      <xdr:rowOff>83566</xdr:rowOff>
    </xdr:to>
    <xdr:cxnSp macro="">
      <xdr:nvCxnSpPr>
        <xdr:cNvPr id="243" name="直線コネクタ 242"/>
        <xdr:cNvCxnSpPr/>
      </xdr:nvCxnSpPr>
      <xdr:spPr>
        <a:xfrm>
          <a:off x="14782800" y="95041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112285</xdr:rowOff>
    </xdr:from>
    <xdr:ext cx="736600" cy="259045"/>
    <xdr:sp macro="" textlink="">
      <xdr:nvSpPr>
        <xdr:cNvPr id="245" name="テキスト ボックス 244"/>
        <xdr:cNvSpPr txBox="1"/>
      </xdr:nvSpPr>
      <xdr:spPr>
        <a:xfrm>
          <a:off x="15290800" y="97134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62992</xdr:rowOff>
    </xdr:from>
    <xdr:to>
      <xdr:col>73</xdr:col>
      <xdr:colOff>180975</xdr:colOff>
      <xdr:row>55</xdr:row>
      <xdr:rowOff>74422</xdr:rowOff>
    </xdr:to>
    <xdr:cxnSp macro="">
      <xdr:nvCxnSpPr>
        <xdr:cNvPr id="246" name="直線コネクタ 245"/>
        <xdr:cNvCxnSpPr/>
      </xdr:nvCxnSpPr>
      <xdr:spPr>
        <a:xfrm>
          <a:off x="13893800" y="9321292"/>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93997</xdr:rowOff>
    </xdr:from>
    <xdr:ext cx="762000" cy="259045"/>
    <xdr:sp macro="" textlink="">
      <xdr:nvSpPr>
        <xdr:cNvPr id="248" name="テキスト ボックス 247"/>
        <xdr:cNvSpPr txBox="1"/>
      </xdr:nvSpPr>
      <xdr:spPr>
        <a:xfrm>
          <a:off x="144018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53848</xdr:rowOff>
    </xdr:from>
    <xdr:to>
      <xdr:col>69</xdr:col>
      <xdr:colOff>92075</xdr:colOff>
      <xdr:row>54</xdr:row>
      <xdr:rowOff>62992</xdr:rowOff>
    </xdr:to>
    <xdr:cxnSp macro="">
      <xdr:nvCxnSpPr>
        <xdr:cNvPr id="249" name="直線コネクタ 248"/>
        <xdr:cNvCxnSpPr/>
      </xdr:nvCxnSpPr>
      <xdr:spPr>
        <a:xfrm>
          <a:off x="13004800" y="931214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1" name="テキスト ボックス 250"/>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3" name="テキスト ボックス 252"/>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28194</xdr:rowOff>
    </xdr:from>
    <xdr:to>
      <xdr:col>82</xdr:col>
      <xdr:colOff>158750</xdr:colOff>
      <xdr:row>55</xdr:row>
      <xdr:rowOff>129794</xdr:rowOff>
    </xdr:to>
    <xdr:sp macro="" textlink="">
      <xdr:nvSpPr>
        <xdr:cNvPr id="259" name="楕円 258"/>
        <xdr:cNvSpPr/>
      </xdr:nvSpPr>
      <xdr:spPr>
        <a:xfrm>
          <a:off x="16459200" y="9457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44721</xdr:rowOff>
    </xdr:from>
    <xdr:ext cx="762000" cy="259045"/>
    <xdr:sp macro="" textlink="">
      <xdr:nvSpPr>
        <xdr:cNvPr id="260" name="その他該当値テキスト"/>
        <xdr:cNvSpPr txBox="1"/>
      </xdr:nvSpPr>
      <xdr:spPr>
        <a:xfrm>
          <a:off x="16598900" y="9303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32766</xdr:rowOff>
    </xdr:from>
    <xdr:to>
      <xdr:col>78</xdr:col>
      <xdr:colOff>120650</xdr:colOff>
      <xdr:row>55</xdr:row>
      <xdr:rowOff>134366</xdr:rowOff>
    </xdr:to>
    <xdr:sp macro="" textlink="">
      <xdr:nvSpPr>
        <xdr:cNvPr id="261" name="楕円 260"/>
        <xdr:cNvSpPr/>
      </xdr:nvSpPr>
      <xdr:spPr>
        <a:xfrm>
          <a:off x="15621000" y="9462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144543</xdr:rowOff>
    </xdr:from>
    <xdr:ext cx="736600" cy="259045"/>
    <xdr:sp macro="" textlink="">
      <xdr:nvSpPr>
        <xdr:cNvPr id="262" name="テキスト ボックス 261"/>
        <xdr:cNvSpPr txBox="1"/>
      </xdr:nvSpPr>
      <xdr:spPr>
        <a:xfrm>
          <a:off x="15290800" y="92313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23622</xdr:rowOff>
    </xdr:from>
    <xdr:to>
      <xdr:col>74</xdr:col>
      <xdr:colOff>31750</xdr:colOff>
      <xdr:row>55</xdr:row>
      <xdr:rowOff>125222</xdr:rowOff>
    </xdr:to>
    <xdr:sp macro="" textlink="">
      <xdr:nvSpPr>
        <xdr:cNvPr id="263" name="楕円 262"/>
        <xdr:cNvSpPr/>
      </xdr:nvSpPr>
      <xdr:spPr>
        <a:xfrm>
          <a:off x="147320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135399</xdr:rowOff>
    </xdr:from>
    <xdr:ext cx="762000" cy="259045"/>
    <xdr:sp macro="" textlink="">
      <xdr:nvSpPr>
        <xdr:cNvPr id="264" name="テキスト ボックス 263"/>
        <xdr:cNvSpPr txBox="1"/>
      </xdr:nvSpPr>
      <xdr:spPr>
        <a:xfrm>
          <a:off x="14401800" y="9222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12192</xdr:rowOff>
    </xdr:from>
    <xdr:to>
      <xdr:col>69</xdr:col>
      <xdr:colOff>142875</xdr:colOff>
      <xdr:row>54</xdr:row>
      <xdr:rowOff>113792</xdr:rowOff>
    </xdr:to>
    <xdr:sp macro="" textlink="">
      <xdr:nvSpPr>
        <xdr:cNvPr id="265" name="楕円 264"/>
        <xdr:cNvSpPr/>
      </xdr:nvSpPr>
      <xdr:spPr>
        <a:xfrm>
          <a:off x="13843000" y="9270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123969</xdr:rowOff>
    </xdr:from>
    <xdr:ext cx="762000" cy="259045"/>
    <xdr:sp macro="" textlink="">
      <xdr:nvSpPr>
        <xdr:cNvPr id="266" name="テキスト ボックス 265"/>
        <xdr:cNvSpPr txBox="1"/>
      </xdr:nvSpPr>
      <xdr:spPr>
        <a:xfrm>
          <a:off x="13512800" y="903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3048</xdr:rowOff>
    </xdr:from>
    <xdr:to>
      <xdr:col>65</xdr:col>
      <xdr:colOff>53975</xdr:colOff>
      <xdr:row>54</xdr:row>
      <xdr:rowOff>104648</xdr:rowOff>
    </xdr:to>
    <xdr:sp macro="" textlink="">
      <xdr:nvSpPr>
        <xdr:cNvPr id="267" name="楕円 266"/>
        <xdr:cNvSpPr/>
      </xdr:nvSpPr>
      <xdr:spPr>
        <a:xfrm>
          <a:off x="12954000" y="9261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114825</xdr:rowOff>
    </xdr:from>
    <xdr:ext cx="762000" cy="259045"/>
    <xdr:sp macro="" textlink="">
      <xdr:nvSpPr>
        <xdr:cNvPr id="268" name="テキスト ボックス 267"/>
        <xdr:cNvSpPr txBox="1"/>
      </xdr:nvSpPr>
      <xdr:spPr>
        <a:xfrm>
          <a:off x="12623800" y="9030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ほぼ昨年並みであった。今後も大きな増減はない見込みである。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0" name="テキスト ボックス 279"/>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159004</xdr:rowOff>
    </xdr:from>
    <xdr:to>
      <xdr:col>82</xdr:col>
      <xdr:colOff>107950</xdr:colOff>
      <xdr:row>35</xdr:row>
      <xdr:rowOff>28702</xdr:rowOff>
    </xdr:to>
    <xdr:cxnSp macro="">
      <xdr:nvCxnSpPr>
        <xdr:cNvPr id="298" name="直線コネクタ 297"/>
        <xdr:cNvCxnSpPr/>
      </xdr:nvCxnSpPr>
      <xdr:spPr>
        <a:xfrm>
          <a:off x="15671800" y="5988304"/>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57421</xdr:rowOff>
    </xdr:from>
    <xdr:ext cx="762000" cy="259045"/>
    <xdr:sp macro="" textlink="">
      <xdr:nvSpPr>
        <xdr:cNvPr id="299" name="補助費等平均値テキスト"/>
        <xdr:cNvSpPr txBox="1"/>
      </xdr:nvSpPr>
      <xdr:spPr>
        <a:xfrm>
          <a:off x="16598900" y="6229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127000</xdr:rowOff>
    </xdr:from>
    <xdr:to>
      <xdr:col>78</xdr:col>
      <xdr:colOff>69850</xdr:colOff>
      <xdr:row>34</xdr:row>
      <xdr:rowOff>159004</xdr:rowOff>
    </xdr:to>
    <xdr:cxnSp macro="">
      <xdr:nvCxnSpPr>
        <xdr:cNvPr id="301" name="直線コネクタ 300"/>
        <xdr:cNvCxnSpPr/>
      </xdr:nvCxnSpPr>
      <xdr:spPr>
        <a:xfrm>
          <a:off x="14782800" y="595630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158005</xdr:rowOff>
    </xdr:from>
    <xdr:ext cx="736600" cy="259045"/>
    <xdr:sp macro="" textlink="">
      <xdr:nvSpPr>
        <xdr:cNvPr id="303" name="テキスト ボックス 302"/>
        <xdr:cNvSpPr txBox="1"/>
      </xdr:nvSpPr>
      <xdr:spPr>
        <a:xfrm>
          <a:off x="15290800" y="6330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127000</xdr:rowOff>
    </xdr:from>
    <xdr:to>
      <xdr:col>73</xdr:col>
      <xdr:colOff>180975</xdr:colOff>
      <xdr:row>35</xdr:row>
      <xdr:rowOff>138430</xdr:rowOff>
    </xdr:to>
    <xdr:cxnSp macro="">
      <xdr:nvCxnSpPr>
        <xdr:cNvPr id="304" name="直線コネクタ 303"/>
        <xdr:cNvCxnSpPr/>
      </xdr:nvCxnSpPr>
      <xdr:spPr>
        <a:xfrm flipV="1">
          <a:off x="13893800" y="59563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144289</xdr:rowOff>
    </xdr:from>
    <xdr:ext cx="762000" cy="259045"/>
    <xdr:sp macro="" textlink="">
      <xdr:nvSpPr>
        <xdr:cNvPr id="306" name="テキスト ボックス 305"/>
        <xdr:cNvSpPr txBox="1"/>
      </xdr:nvSpPr>
      <xdr:spPr>
        <a:xfrm>
          <a:off x="14401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97282</xdr:rowOff>
    </xdr:from>
    <xdr:to>
      <xdr:col>69</xdr:col>
      <xdr:colOff>92075</xdr:colOff>
      <xdr:row>35</xdr:row>
      <xdr:rowOff>138430</xdr:rowOff>
    </xdr:to>
    <xdr:cxnSp macro="">
      <xdr:nvCxnSpPr>
        <xdr:cNvPr id="307" name="直線コネクタ 306"/>
        <xdr:cNvCxnSpPr/>
      </xdr:nvCxnSpPr>
      <xdr:spPr>
        <a:xfrm>
          <a:off x="13004800" y="60980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116857</xdr:rowOff>
    </xdr:from>
    <xdr:ext cx="762000" cy="259045"/>
    <xdr:sp macro="" textlink="">
      <xdr:nvSpPr>
        <xdr:cNvPr id="309" name="テキスト ボックス 308"/>
        <xdr:cNvSpPr txBox="1"/>
      </xdr:nvSpPr>
      <xdr:spPr>
        <a:xfrm>
          <a:off x="13512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144289</xdr:rowOff>
    </xdr:from>
    <xdr:ext cx="762000" cy="259045"/>
    <xdr:sp macro="" textlink="">
      <xdr:nvSpPr>
        <xdr:cNvPr id="311" name="テキスト ボックス 310"/>
        <xdr:cNvSpPr txBox="1"/>
      </xdr:nvSpPr>
      <xdr:spPr>
        <a:xfrm>
          <a:off x="12623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149352</xdr:rowOff>
    </xdr:from>
    <xdr:to>
      <xdr:col>82</xdr:col>
      <xdr:colOff>158750</xdr:colOff>
      <xdr:row>35</xdr:row>
      <xdr:rowOff>79502</xdr:rowOff>
    </xdr:to>
    <xdr:sp macro="" textlink="">
      <xdr:nvSpPr>
        <xdr:cNvPr id="317" name="楕円 316"/>
        <xdr:cNvSpPr/>
      </xdr:nvSpPr>
      <xdr:spPr>
        <a:xfrm>
          <a:off x="164592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165879</xdr:rowOff>
    </xdr:from>
    <xdr:ext cx="762000" cy="259045"/>
    <xdr:sp macro="" textlink="">
      <xdr:nvSpPr>
        <xdr:cNvPr id="318" name="補助費等該当値テキスト"/>
        <xdr:cNvSpPr txBox="1"/>
      </xdr:nvSpPr>
      <xdr:spPr>
        <a:xfrm>
          <a:off x="16598900" y="5823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108204</xdr:rowOff>
    </xdr:from>
    <xdr:to>
      <xdr:col>78</xdr:col>
      <xdr:colOff>120650</xdr:colOff>
      <xdr:row>35</xdr:row>
      <xdr:rowOff>38354</xdr:rowOff>
    </xdr:to>
    <xdr:sp macro="" textlink="">
      <xdr:nvSpPr>
        <xdr:cNvPr id="319" name="楕円 318"/>
        <xdr:cNvSpPr/>
      </xdr:nvSpPr>
      <xdr:spPr>
        <a:xfrm>
          <a:off x="15621000" y="5937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48531</xdr:rowOff>
    </xdr:from>
    <xdr:ext cx="736600" cy="259045"/>
    <xdr:sp macro="" textlink="">
      <xdr:nvSpPr>
        <xdr:cNvPr id="320" name="テキスト ボックス 319"/>
        <xdr:cNvSpPr txBox="1"/>
      </xdr:nvSpPr>
      <xdr:spPr>
        <a:xfrm>
          <a:off x="15290800" y="57063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76200</xdr:rowOff>
    </xdr:from>
    <xdr:to>
      <xdr:col>74</xdr:col>
      <xdr:colOff>31750</xdr:colOff>
      <xdr:row>35</xdr:row>
      <xdr:rowOff>6350</xdr:rowOff>
    </xdr:to>
    <xdr:sp macro="" textlink="">
      <xdr:nvSpPr>
        <xdr:cNvPr id="321" name="楕円 320"/>
        <xdr:cNvSpPr/>
      </xdr:nvSpPr>
      <xdr:spPr>
        <a:xfrm>
          <a:off x="14732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16527</xdr:rowOff>
    </xdr:from>
    <xdr:ext cx="762000" cy="259045"/>
    <xdr:sp macro="" textlink="">
      <xdr:nvSpPr>
        <xdr:cNvPr id="322" name="テキスト ボックス 321"/>
        <xdr:cNvSpPr txBox="1"/>
      </xdr:nvSpPr>
      <xdr:spPr>
        <a:xfrm>
          <a:off x="14401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87630</xdr:rowOff>
    </xdr:from>
    <xdr:to>
      <xdr:col>69</xdr:col>
      <xdr:colOff>142875</xdr:colOff>
      <xdr:row>36</xdr:row>
      <xdr:rowOff>17780</xdr:rowOff>
    </xdr:to>
    <xdr:sp macro="" textlink="">
      <xdr:nvSpPr>
        <xdr:cNvPr id="323" name="楕円 322"/>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27957</xdr:rowOff>
    </xdr:from>
    <xdr:ext cx="762000" cy="259045"/>
    <xdr:sp macro="" textlink="">
      <xdr:nvSpPr>
        <xdr:cNvPr id="324" name="テキスト ボックス 323"/>
        <xdr:cNvSpPr txBox="1"/>
      </xdr:nvSpPr>
      <xdr:spPr>
        <a:xfrm>
          <a:off x="13512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46482</xdr:rowOff>
    </xdr:from>
    <xdr:to>
      <xdr:col>65</xdr:col>
      <xdr:colOff>53975</xdr:colOff>
      <xdr:row>35</xdr:row>
      <xdr:rowOff>148082</xdr:rowOff>
    </xdr:to>
    <xdr:sp macro="" textlink="">
      <xdr:nvSpPr>
        <xdr:cNvPr id="325" name="楕円 324"/>
        <xdr:cNvSpPr/>
      </xdr:nvSpPr>
      <xdr:spPr>
        <a:xfrm>
          <a:off x="12954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158259</xdr:rowOff>
    </xdr:from>
    <xdr:ext cx="762000" cy="259045"/>
    <xdr:sp macro="" textlink="">
      <xdr:nvSpPr>
        <xdr:cNvPr id="326" name="テキスト ボックス 325"/>
        <xdr:cNvSpPr txBox="1"/>
      </xdr:nvSpPr>
      <xdr:spPr>
        <a:xfrm>
          <a:off x="12623800" y="5816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平成２８年度までに実施した事業の償還が始まったことにより、経常経費充当一般財源等は前年度から１９</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３４３千円の増となっており、今後数年は上昇が予想される。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8" name="テキスト ボックス 337"/>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127000</xdr:rowOff>
    </xdr:from>
    <xdr:to>
      <xdr:col>24</xdr:col>
      <xdr:colOff>25400</xdr:colOff>
      <xdr:row>79</xdr:row>
      <xdr:rowOff>153670</xdr:rowOff>
    </xdr:to>
    <xdr:cxnSp macro="">
      <xdr:nvCxnSpPr>
        <xdr:cNvPr id="358" name="直線コネクタ 357"/>
        <xdr:cNvCxnSpPr/>
      </xdr:nvCxnSpPr>
      <xdr:spPr>
        <a:xfrm>
          <a:off x="3987800" y="13500100"/>
          <a:ext cx="8382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59" name="公債費平均値テキスト"/>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58420</xdr:rowOff>
    </xdr:from>
    <xdr:to>
      <xdr:col>19</xdr:col>
      <xdr:colOff>187325</xdr:colOff>
      <xdr:row>78</xdr:row>
      <xdr:rowOff>127000</xdr:rowOff>
    </xdr:to>
    <xdr:cxnSp macro="">
      <xdr:nvCxnSpPr>
        <xdr:cNvPr id="361" name="直線コネクタ 360"/>
        <xdr:cNvCxnSpPr/>
      </xdr:nvCxnSpPr>
      <xdr:spPr>
        <a:xfrm>
          <a:off x="3098800" y="134315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54627</xdr:rowOff>
    </xdr:from>
    <xdr:ext cx="736600" cy="259045"/>
    <xdr:sp macro="" textlink="">
      <xdr:nvSpPr>
        <xdr:cNvPr id="363" name="テキスト ボックス 362"/>
        <xdr:cNvSpPr txBox="1"/>
      </xdr:nvSpPr>
      <xdr:spPr>
        <a:xfrm>
          <a:off x="3606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31750</xdr:rowOff>
    </xdr:from>
    <xdr:to>
      <xdr:col>15</xdr:col>
      <xdr:colOff>98425</xdr:colOff>
      <xdr:row>78</xdr:row>
      <xdr:rowOff>58420</xdr:rowOff>
    </xdr:to>
    <xdr:cxnSp macro="">
      <xdr:nvCxnSpPr>
        <xdr:cNvPr id="364" name="直線コネクタ 363"/>
        <xdr:cNvCxnSpPr/>
      </xdr:nvCxnSpPr>
      <xdr:spPr>
        <a:xfrm>
          <a:off x="2209800" y="134048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47007</xdr:rowOff>
    </xdr:from>
    <xdr:ext cx="762000" cy="259045"/>
    <xdr:sp macro="" textlink="">
      <xdr:nvSpPr>
        <xdr:cNvPr id="366" name="テキスト ボックス 365"/>
        <xdr:cNvSpPr txBox="1"/>
      </xdr:nvSpPr>
      <xdr:spPr>
        <a:xfrm>
          <a:off x="2717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27939</xdr:rowOff>
    </xdr:from>
    <xdr:to>
      <xdr:col>11</xdr:col>
      <xdr:colOff>9525</xdr:colOff>
      <xdr:row>78</xdr:row>
      <xdr:rowOff>31750</xdr:rowOff>
    </xdr:to>
    <xdr:cxnSp macro="">
      <xdr:nvCxnSpPr>
        <xdr:cNvPr id="367" name="直線コネクタ 366"/>
        <xdr:cNvCxnSpPr/>
      </xdr:nvCxnSpPr>
      <xdr:spPr>
        <a:xfrm>
          <a:off x="1320800" y="13401039"/>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35577</xdr:rowOff>
    </xdr:from>
    <xdr:ext cx="762000" cy="259045"/>
    <xdr:sp macro="" textlink="">
      <xdr:nvSpPr>
        <xdr:cNvPr id="369" name="テキスト ボックス 368"/>
        <xdr:cNvSpPr txBox="1"/>
      </xdr:nvSpPr>
      <xdr:spPr>
        <a:xfrm>
          <a:off x="1828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85107</xdr:rowOff>
    </xdr:from>
    <xdr:ext cx="762000" cy="259045"/>
    <xdr:sp macro="" textlink="">
      <xdr:nvSpPr>
        <xdr:cNvPr id="371" name="テキスト ボックス 370"/>
        <xdr:cNvSpPr txBox="1"/>
      </xdr:nvSpPr>
      <xdr:spPr>
        <a:xfrm>
          <a:off x="939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102870</xdr:rowOff>
    </xdr:from>
    <xdr:to>
      <xdr:col>24</xdr:col>
      <xdr:colOff>76200</xdr:colOff>
      <xdr:row>80</xdr:row>
      <xdr:rowOff>33020</xdr:rowOff>
    </xdr:to>
    <xdr:sp macro="" textlink="">
      <xdr:nvSpPr>
        <xdr:cNvPr id="377" name="楕円 376"/>
        <xdr:cNvSpPr/>
      </xdr:nvSpPr>
      <xdr:spPr>
        <a:xfrm>
          <a:off x="4775200" y="1364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74947</xdr:rowOff>
    </xdr:from>
    <xdr:ext cx="762000" cy="259045"/>
    <xdr:sp macro="" textlink="">
      <xdr:nvSpPr>
        <xdr:cNvPr id="378" name="公債費該当値テキスト"/>
        <xdr:cNvSpPr txBox="1"/>
      </xdr:nvSpPr>
      <xdr:spPr>
        <a:xfrm>
          <a:off x="4914900" y="13619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76200</xdr:rowOff>
    </xdr:from>
    <xdr:to>
      <xdr:col>20</xdr:col>
      <xdr:colOff>38100</xdr:colOff>
      <xdr:row>79</xdr:row>
      <xdr:rowOff>6350</xdr:rowOff>
    </xdr:to>
    <xdr:sp macro="" textlink="">
      <xdr:nvSpPr>
        <xdr:cNvPr id="379" name="楕円 378"/>
        <xdr:cNvSpPr/>
      </xdr:nvSpPr>
      <xdr:spPr>
        <a:xfrm>
          <a:off x="3937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162577</xdr:rowOff>
    </xdr:from>
    <xdr:ext cx="736600" cy="259045"/>
    <xdr:sp macro="" textlink="">
      <xdr:nvSpPr>
        <xdr:cNvPr id="380" name="テキスト ボックス 379"/>
        <xdr:cNvSpPr txBox="1"/>
      </xdr:nvSpPr>
      <xdr:spPr>
        <a:xfrm>
          <a:off x="3606800" y="1353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7620</xdr:rowOff>
    </xdr:from>
    <xdr:to>
      <xdr:col>15</xdr:col>
      <xdr:colOff>149225</xdr:colOff>
      <xdr:row>78</xdr:row>
      <xdr:rowOff>109220</xdr:rowOff>
    </xdr:to>
    <xdr:sp macro="" textlink="">
      <xdr:nvSpPr>
        <xdr:cNvPr id="381" name="楕円 380"/>
        <xdr:cNvSpPr/>
      </xdr:nvSpPr>
      <xdr:spPr>
        <a:xfrm>
          <a:off x="3048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93997</xdr:rowOff>
    </xdr:from>
    <xdr:ext cx="762000" cy="259045"/>
    <xdr:sp macro="" textlink="">
      <xdr:nvSpPr>
        <xdr:cNvPr id="382" name="テキスト ボックス 381"/>
        <xdr:cNvSpPr txBox="1"/>
      </xdr:nvSpPr>
      <xdr:spPr>
        <a:xfrm>
          <a:off x="27178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152400</xdr:rowOff>
    </xdr:from>
    <xdr:to>
      <xdr:col>11</xdr:col>
      <xdr:colOff>60325</xdr:colOff>
      <xdr:row>78</xdr:row>
      <xdr:rowOff>82550</xdr:rowOff>
    </xdr:to>
    <xdr:sp macro="" textlink="">
      <xdr:nvSpPr>
        <xdr:cNvPr id="383" name="楕円 382"/>
        <xdr:cNvSpPr/>
      </xdr:nvSpPr>
      <xdr:spPr>
        <a:xfrm>
          <a:off x="2159000" y="1335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67327</xdr:rowOff>
    </xdr:from>
    <xdr:ext cx="762000" cy="259045"/>
    <xdr:sp macro="" textlink="">
      <xdr:nvSpPr>
        <xdr:cNvPr id="384" name="テキスト ボックス 383"/>
        <xdr:cNvSpPr txBox="1"/>
      </xdr:nvSpPr>
      <xdr:spPr>
        <a:xfrm>
          <a:off x="1828800" y="13440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148589</xdr:rowOff>
    </xdr:from>
    <xdr:to>
      <xdr:col>6</xdr:col>
      <xdr:colOff>171450</xdr:colOff>
      <xdr:row>78</xdr:row>
      <xdr:rowOff>78739</xdr:rowOff>
    </xdr:to>
    <xdr:sp macro="" textlink="">
      <xdr:nvSpPr>
        <xdr:cNvPr id="385" name="楕円 384"/>
        <xdr:cNvSpPr/>
      </xdr:nvSpPr>
      <xdr:spPr>
        <a:xfrm>
          <a:off x="1270000" y="13350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63516</xdr:rowOff>
    </xdr:from>
    <xdr:ext cx="762000" cy="259045"/>
    <xdr:sp macro="" textlink="">
      <xdr:nvSpPr>
        <xdr:cNvPr id="386" name="テキスト ボックス 385"/>
        <xdr:cNvSpPr txBox="1"/>
      </xdr:nvSpPr>
      <xdr:spPr>
        <a:xfrm>
          <a:off x="939800" y="13436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２９年度決算からは、４２５百万円減額の歳出決算額となった。これは、村営住宅及び畜産施設の整備が完了したことで普通建設事業費が５８３百万円と大幅な減となったことによるものである。今後は物件費、補助費等において経常的な経費の抑制に努めていきたい。</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129287</xdr:rowOff>
    </xdr:from>
    <xdr:to>
      <xdr:col>82</xdr:col>
      <xdr:colOff>107950</xdr:colOff>
      <xdr:row>77</xdr:row>
      <xdr:rowOff>53848</xdr:rowOff>
    </xdr:to>
    <xdr:cxnSp macro="">
      <xdr:nvCxnSpPr>
        <xdr:cNvPr id="417" name="直線コネクタ 416"/>
        <xdr:cNvCxnSpPr/>
      </xdr:nvCxnSpPr>
      <xdr:spPr>
        <a:xfrm flipV="1">
          <a:off x="15671800" y="13159487"/>
          <a:ext cx="838200" cy="96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93997</xdr:rowOff>
    </xdr:from>
    <xdr:ext cx="762000" cy="259045"/>
    <xdr:sp macro="" textlink="">
      <xdr:nvSpPr>
        <xdr:cNvPr id="418" name="公債費以外平均値テキスト"/>
        <xdr:cNvSpPr txBox="1"/>
      </xdr:nvSpPr>
      <xdr:spPr>
        <a:xfrm>
          <a:off x="16598900" y="13124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12700</xdr:rowOff>
    </xdr:from>
    <xdr:to>
      <xdr:col>78</xdr:col>
      <xdr:colOff>69850</xdr:colOff>
      <xdr:row>77</xdr:row>
      <xdr:rowOff>53848</xdr:rowOff>
    </xdr:to>
    <xdr:cxnSp macro="">
      <xdr:nvCxnSpPr>
        <xdr:cNvPr id="420" name="直線コネクタ 419"/>
        <xdr:cNvCxnSpPr/>
      </xdr:nvCxnSpPr>
      <xdr:spPr>
        <a:xfrm>
          <a:off x="14782800" y="12871450"/>
          <a:ext cx="889000" cy="384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23385</xdr:rowOff>
    </xdr:from>
    <xdr:ext cx="736600" cy="259045"/>
    <xdr:sp macro="" textlink="">
      <xdr:nvSpPr>
        <xdr:cNvPr id="422" name="テキスト ボックス 421"/>
        <xdr:cNvSpPr txBox="1"/>
      </xdr:nvSpPr>
      <xdr:spPr>
        <a:xfrm>
          <a:off x="15290800" y="12882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12700</xdr:rowOff>
    </xdr:from>
    <xdr:to>
      <xdr:col>73</xdr:col>
      <xdr:colOff>180975</xdr:colOff>
      <xdr:row>75</xdr:row>
      <xdr:rowOff>110998</xdr:rowOff>
    </xdr:to>
    <xdr:cxnSp macro="">
      <xdr:nvCxnSpPr>
        <xdr:cNvPr id="423" name="直線コネクタ 422"/>
        <xdr:cNvCxnSpPr/>
      </xdr:nvCxnSpPr>
      <xdr:spPr>
        <a:xfrm flipV="1">
          <a:off x="13893800" y="12871450"/>
          <a:ext cx="889000" cy="98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126001</xdr:rowOff>
    </xdr:from>
    <xdr:ext cx="762000" cy="259045"/>
    <xdr:sp macro="" textlink="">
      <xdr:nvSpPr>
        <xdr:cNvPr id="425" name="テキスト ボックス 424"/>
        <xdr:cNvSpPr txBox="1"/>
      </xdr:nvSpPr>
      <xdr:spPr>
        <a:xfrm>
          <a:off x="14401800" y="1315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110998</xdr:rowOff>
    </xdr:from>
    <xdr:to>
      <xdr:col>69</xdr:col>
      <xdr:colOff>92075</xdr:colOff>
      <xdr:row>75</xdr:row>
      <xdr:rowOff>140716</xdr:rowOff>
    </xdr:to>
    <xdr:cxnSp macro="">
      <xdr:nvCxnSpPr>
        <xdr:cNvPr id="426" name="直線コネクタ 425"/>
        <xdr:cNvCxnSpPr/>
      </xdr:nvCxnSpPr>
      <xdr:spPr>
        <a:xfrm flipV="1">
          <a:off x="13004800" y="12969748"/>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91712</xdr:rowOff>
    </xdr:from>
    <xdr:ext cx="762000" cy="259045"/>
    <xdr:sp macro="" textlink="">
      <xdr:nvSpPr>
        <xdr:cNvPr id="428" name="テキスト ボックス 427"/>
        <xdr:cNvSpPr txBox="1"/>
      </xdr:nvSpPr>
      <xdr:spPr>
        <a:xfrm>
          <a:off x="13512800" y="13121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119142</xdr:rowOff>
    </xdr:from>
    <xdr:ext cx="762000" cy="259045"/>
    <xdr:sp macro="" textlink="">
      <xdr:nvSpPr>
        <xdr:cNvPr id="430" name="テキスト ボックス 429"/>
        <xdr:cNvSpPr txBox="1"/>
      </xdr:nvSpPr>
      <xdr:spPr>
        <a:xfrm>
          <a:off x="12623800" y="1314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78487</xdr:rowOff>
    </xdr:from>
    <xdr:to>
      <xdr:col>82</xdr:col>
      <xdr:colOff>158750</xdr:colOff>
      <xdr:row>77</xdr:row>
      <xdr:rowOff>8637</xdr:rowOff>
    </xdr:to>
    <xdr:sp macro="" textlink="">
      <xdr:nvSpPr>
        <xdr:cNvPr id="436" name="楕円 435"/>
        <xdr:cNvSpPr/>
      </xdr:nvSpPr>
      <xdr:spPr>
        <a:xfrm>
          <a:off x="16459200" y="13108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95014</xdr:rowOff>
    </xdr:from>
    <xdr:ext cx="762000" cy="259045"/>
    <xdr:sp macro="" textlink="">
      <xdr:nvSpPr>
        <xdr:cNvPr id="437" name="公債費以外該当値テキスト"/>
        <xdr:cNvSpPr txBox="1"/>
      </xdr:nvSpPr>
      <xdr:spPr>
        <a:xfrm>
          <a:off x="16598900" y="129537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3048</xdr:rowOff>
    </xdr:from>
    <xdr:to>
      <xdr:col>78</xdr:col>
      <xdr:colOff>120650</xdr:colOff>
      <xdr:row>77</xdr:row>
      <xdr:rowOff>104648</xdr:rowOff>
    </xdr:to>
    <xdr:sp macro="" textlink="">
      <xdr:nvSpPr>
        <xdr:cNvPr id="438" name="楕円 437"/>
        <xdr:cNvSpPr/>
      </xdr:nvSpPr>
      <xdr:spPr>
        <a:xfrm>
          <a:off x="15621000" y="13204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89425</xdr:rowOff>
    </xdr:from>
    <xdr:ext cx="736600" cy="259045"/>
    <xdr:sp macro="" textlink="">
      <xdr:nvSpPr>
        <xdr:cNvPr id="439" name="テキスト ボックス 438"/>
        <xdr:cNvSpPr txBox="1"/>
      </xdr:nvSpPr>
      <xdr:spPr>
        <a:xfrm>
          <a:off x="15290800" y="132910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133350</xdr:rowOff>
    </xdr:from>
    <xdr:to>
      <xdr:col>74</xdr:col>
      <xdr:colOff>31750</xdr:colOff>
      <xdr:row>75</xdr:row>
      <xdr:rowOff>63500</xdr:rowOff>
    </xdr:to>
    <xdr:sp macro="" textlink="">
      <xdr:nvSpPr>
        <xdr:cNvPr id="440" name="楕円 439"/>
        <xdr:cNvSpPr/>
      </xdr:nvSpPr>
      <xdr:spPr>
        <a:xfrm>
          <a:off x="14732000" y="1282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73677</xdr:rowOff>
    </xdr:from>
    <xdr:ext cx="762000" cy="259045"/>
    <xdr:sp macro="" textlink="">
      <xdr:nvSpPr>
        <xdr:cNvPr id="441" name="テキスト ボックス 440"/>
        <xdr:cNvSpPr txBox="1"/>
      </xdr:nvSpPr>
      <xdr:spPr>
        <a:xfrm>
          <a:off x="14401800" y="1258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60198</xdr:rowOff>
    </xdr:from>
    <xdr:to>
      <xdr:col>69</xdr:col>
      <xdr:colOff>142875</xdr:colOff>
      <xdr:row>75</xdr:row>
      <xdr:rowOff>161798</xdr:rowOff>
    </xdr:to>
    <xdr:sp macro="" textlink="">
      <xdr:nvSpPr>
        <xdr:cNvPr id="442" name="楕円 441"/>
        <xdr:cNvSpPr/>
      </xdr:nvSpPr>
      <xdr:spPr>
        <a:xfrm>
          <a:off x="13843000" y="12918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525</xdr:rowOff>
    </xdr:from>
    <xdr:ext cx="762000" cy="259045"/>
    <xdr:sp macro="" textlink="">
      <xdr:nvSpPr>
        <xdr:cNvPr id="443" name="テキスト ボックス 442"/>
        <xdr:cNvSpPr txBox="1"/>
      </xdr:nvSpPr>
      <xdr:spPr>
        <a:xfrm>
          <a:off x="13512800" y="12687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89916</xdr:rowOff>
    </xdr:from>
    <xdr:to>
      <xdr:col>65</xdr:col>
      <xdr:colOff>53975</xdr:colOff>
      <xdr:row>76</xdr:row>
      <xdr:rowOff>20067</xdr:rowOff>
    </xdr:to>
    <xdr:sp macro="" textlink="">
      <xdr:nvSpPr>
        <xdr:cNvPr id="444" name="楕円 443"/>
        <xdr:cNvSpPr/>
      </xdr:nvSpPr>
      <xdr:spPr>
        <a:xfrm>
          <a:off x="12954000" y="1294866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30243</xdr:rowOff>
    </xdr:from>
    <xdr:ext cx="762000" cy="259045"/>
    <xdr:sp macro="" textlink="">
      <xdr:nvSpPr>
        <xdr:cNvPr id="445" name="テキスト ボックス 444"/>
        <xdr:cNvSpPr txBox="1"/>
      </xdr:nvSpPr>
      <xdr:spPr>
        <a:xfrm>
          <a:off x="12623800" y="12717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13</xdr:row>
      <xdr:rowOff>9557</xdr:rowOff>
    </xdr:from>
    <xdr:to>
      <xdr:col>29</xdr:col>
      <xdr:colOff>127000</xdr:colOff>
      <xdr:row>13</xdr:row>
      <xdr:rowOff>105475</xdr:rowOff>
    </xdr:to>
    <xdr:cxnSp macro="">
      <xdr:nvCxnSpPr>
        <xdr:cNvPr id="49" name="直線コネクタ 48"/>
        <xdr:cNvCxnSpPr/>
      </xdr:nvCxnSpPr>
      <xdr:spPr bwMode="auto">
        <a:xfrm>
          <a:off x="5003800" y="2286032"/>
          <a:ext cx="647700" cy="959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52179</xdr:rowOff>
    </xdr:from>
    <xdr:ext cx="762000" cy="259045"/>
    <xdr:sp macro="" textlink="">
      <xdr:nvSpPr>
        <xdr:cNvPr id="50" name="人口1人当たり決算額の推移平均値テキスト130"/>
        <xdr:cNvSpPr txBox="1"/>
      </xdr:nvSpPr>
      <xdr:spPr>
        <a:xfrm>
          <a:off x="5740400" y="30144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9557</xdr:rowOff>
    </xdr:from>
    <xdr:to>
      <xdr:col>26</xdr:col>
      <xdr:colOff>50800</xdr:colOff>
      <xdr:row>13</xdr:row>
      <xdr:rowOff>87433</xdr:rowOff>
    </xdr:to>
    <xdr:cxnSp macro="">
      <xdr:nvCxnSpPr>
        <xdr:cNvPr id="52" name="直線コネクタ 51"/>
        <xdr:cNvCxnSpPr/>
      </xdr:nvCxnSpPr>
      <xdr:spPr bwMode="auto">
        <a:xfrm flipV="1">
          <a:off x="4305300" y="2286032"/>
          <a:ext cx="698500" cy="778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171035</xdr:rowOff>
    </xdr:from>
    <xdr:ext cx="736600" cy="259045"/>
    <xdr:sp macro="" textlink="">
      <xdr:nvSpPr>
        <xdr:cNvPr id="54" name="テキスト ボックス 53"/>
        <xdr:cNvSpPr txBox="1"/>
      </xdr:nvSpPr>
      <xdr:spPr>
        <a:xfrm>
          <a:off x="4622800" y="31333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13</xdr:row>
      <xdr:rowOff>87433</xdr:rowOff>
    </xdr:from>
    <xdr:to>
      <xdr:col>22</xdr:col>
      <xdr:colOff>114300</xdr:colOff>
      <xdr:row>14</xdr:row>
      <xdr:rowOff>15399</xdr:rowOff>
    </xdr:to>
    <xdr:cxnSp macro="">
      <xdr:nvCxnSpPr>
        <xdr:cNvPr id="55" name="直線コネクタ 54"/>
        <xdr:cNvCxnSpPr/>
      </xdr:nvCxnSpPr>
      <xdr:spPr bwMode="auto">
        <a:xfrm flipV="1">
          <a:off x="3606800" y="2363908"/>
          <a:ext cx="698500" cy="9941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3746</xdr:rowOff>
    </xdr:from>
    <xdr:ext cx="762000" cy="259045"/>
    <xdr:sp macro="" textlink="">
      <xdr:nvSpPr>
        <xdr:cNvPr id="57" name="テキスト ボックス 56"/>
        <xdr:cNvSpPr txBox="1"/>
      </xdr:nvSpPr>
      <xdr:spPr>
        <a:xfrm>
          <a:off x="3924300" y="3137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14</xdr:row>
      <xdr:rowOff>15399</xdr:rowOff>
    </xdr:from>
    <xdr:to>
      <xdr:col>18</xdr:col>
      <xdr:colOff>177800</xdr:colOff>
      <xdr:row>14</xdr:row>
      <xdr:rowOff>37696</xdr:rowOff>
    </xdr:to>
    <xdr:cxnSp macro="">
      <xdr:nvCxnSpPr>
        <xdr:cNvPr id="58" name="直線コネクタ 57"/>
        <xdr:cNvCxnSpPr/>
      </xdr:nvCxnSpPr>
      <xdr:spPr bwMode="auto">
        <a:xfrm flipV="1">
          <a:off x="2908300" y="2463324"/>
          <a:ext cx="698500" cy="222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13924</xdr:rowOff>
    </xdr:from>
    <xdr:ext cx="762000" cy="259045"/>
    <xdr:sp macro="" textlink="">
      <xdr:nvSpPr>
        <xdr:cNvPr id="60" name="テキスト ボックス 59"/>
        <xdr:cNvSpPr txBox="1"/>
      </xdr:nvSpPr>
      <xdr:spPr>
        <a:xfrm>
          <a:off x="32258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15903</xdr:rowOff>
    </xdr:from>
    <xdr:ext cx="762000" cy="259045"/>
    <xdr:sp macro="" textlink="">
      <xdr:nvSpPr>
        <xdr:cNvPr id="62" name="テキスト ボックス 61"/>
        <xdr:cNvSpPr txBox="1"/>
      </xdr:nvSpPr>
      <xdr:spPr>
        <a:xfrm>
          <a:off x="2527300" y="31496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13</xdr:row>
      <xdr:rowOff>54675</xdr:rowOff>
    </xdr:from>
    <xdr:to>
      <xdr:col>29</xdr:col>
      <xdr:colOff>177800</xdr:colOff>
      <xdr:row>13</xdr:row>
      <xdr:rowOff>156275</xdr:rowOff>
    </xdr:to>
    <xdr:sp macro="" textlink="">
      <xdr:nvSpPr>
        <xdr:cNvPr id="68" name="楕円 67"/>
        <xdr:cNvSpPr/>
      </xdr:nvSpPr>
      <xdr:spPr bwMode="auto">
        <a:xfrm>
          <a:off x="5600700" y="23311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12</xdr:row>
      <xdr:rowOff>71202</xdr:rowOff>
    </xdr:from>
    <xdr:ext cx="762000" cy="259045"/>
    <xdr:sp macro="" textlink="">
      <xdr:nvSpPr>
        <xdr:cNvPr id="69" name="人口1人当たり決算額の推移該当値テキスト130"/>
        <xdr:cNvSpPr txBox="1"/>
      </xdr:nvSpPr>
      <xdr:spPr>
        <a:xfrm>
          <a:off x="5740400" y="217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616,299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12</xdr:row>
      <xdr:rowOff>130207</xdr:rowOff>
    </xdr:from>
    <xdr:to>
      <xdr:col>26</xdr:col>
      <xdr:colOff>101600</xdr:colOff>
      <xdr:row>13</xdr:row>
      <xdr:rowOff>60357</xdr:rowOff>
    </xdr:to>
    <xdr:sp macro="" textlink="">
      <xdr:nvSpPr>
        <xdr:cNvPr id="70" name="楕円 69"/>
        <xdr:cNvSpPr/>
      </xdr:nvSpPr>
      <xdr:spPr bwMode="auto">
        <a:xfrm>
          <a:off x="4953000" y="22352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70534</xdr:rowOff>
    </xdr:from>
    <xdr:ext cx="736600" cy="259045"/>
    <xdr:sp macro="" textlink="">
      <xdr:nvSpPr>
        <xdr:cNvPr id="71" name="テキスト ボックス 70"/>
        <xdr:cNvSpPr txBox="1"/>
      </xdr:nvSpPr>
      <xdr:spPr>
        <a:xfrm>
          <a:off x="4622800" y="2004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13</xdr:row>
      <xdr:rowOff>36633</xdr:rowOff>
    </xdr:from>
    <xdr:to>
      <xdr:col>22</xdr:col>
      <xdr:colOff>165100</xdr:colOff>
      <xdr:row>13</xdr:row>
      <xdr:rowOff>138233</xdr:rowOff>
    </xdr:to>
    <xdr:sp macro="" textlink="">
      <xdr:nvSpPr>
        <xdr:cNvPr id="72" name="楕円 71"/>
        <xdr:cNvSpPr/>
      </xdr:nvSpPr>
      <xdr:spPr bwMode="auto">
        <a:xfrm>
          <a:off x="4254500" y="23131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148410</xdr:rowOff>
    </xdr:from>
    <xdr:ext cx="762000" cy="259045"/>
    <xdr:sp macro="" textlink="">
      <xdr:nvSpPr>
        <xdr:cNvPr id="73" name="テキスト ボックス 72"/>
        <xdr:cNvSpPr txBox="1"/>
      </xdr:nvSpPr>
      <xdr:spPr>
        <a:xfrm>
          <a:off x="3924300" y="2081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13</xdr:row>
      <xdr:rowOff>136049</xdr:rowOff>
    </xdr:from>
    <xdr:to>
      <xdr:col>19</xdr:col>
      <xdr:colOff>38100</xdr:colOff>
      <xdr:row>14</xdr:row>
      <xdr:rowOff>66199</xdr:rowOff>
    </xdr:to>
    <xdr:sp macro="" textlink="">
      <xdr:nvSpPr>
        <xdr:cNvPr id="74" name="楕円 73"/>
        <xdr:cNvSpPr/>
      </xdr:nvSpPr>
      <xdr:spPr bwMode="auto">
        <a:xfrm>
          <a:off x="3556000" y="24125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76376</xdr:rowOff>
    </xdr:from>
    <xdr:ext cx="762000" cy="259045"/>
    <xdr:sp macro="" textlink="">
      <xdr:nvSpPr>
        <xdr:cNvPr id="75" name="テキスト ボックス 74"/>
        <xdr:cNvSpPr txBox="1"/>
      </xdr:nvSpPr>
      <xdr:spPr>
        <a:xfrm>
          <a:off x="3225800" y="2181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13</xdr:row>
      <xdr:rowOff>158346</xdr:rowOff>
    </xdr:from>
    <xdr:to>
      <xdr:col>15</xdr:col>
      <xdr:colOff>101600</xdr:colOff>
      <xdr:row>14</xdr:row>
      <xdr:rowOff>88496</xdr:rowOff>
    </xdr:to>
    <xdr:sp macro="" textlink="">
      <xdr:nvSpPr>
        <xdr:cNvPr id="76" name="楕円 75"/>
        <xdr:cNvSpPr/>
      </xdr:nvSpPr>
      <xdr:spPr bwMode="auto">
        <a:xfrm>
          <a:off x="2857500" y="24348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12</xdr:row>
      <xdr:rowOff>98673</xdr:rowOff>
    </xdr:from>
    <xdr:ext cx="762000" cy="259045"/>
    <xdr:sp macro="" textlink="">
      <xdr:nvSpPr>
        <xdr:cNvPr id="77" name="テキスト ボックス 76"/>
        <xdr:cNvSpPr txBox="1"/>
      </xdr:nvSpPr>
      <xdr:spPr>
        <a:xfrm>
          <a:off x="2527300" y="2203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43815</xdr:rowOff>
    </xdr:from>
    <xdr:ext cx="762000" cy="259045"/>
    <xdr:sp macro="" textlink="">
      <xdr:nvSpPr>
        <xdr:cNvPr id="104" name="人口1人当たり決算額の推移最小値テキスト445"/>
        <xdr:cNvSpPr txBox="1"/>
      </xdr:nvSpPr>
      <xdr:spPr>
        <a:xfrm>
          <a:off x="5740400" y="716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230172</xdr:rowOff>
    </xdr:from>
    <xdr:to>
      <xdr:col>29</xdr:col>
      <xdr:colOff>127000</xdr:colOff>
      <xdr:row>34</xdr:row>
      <xdr:rowOff>291716</xdr:rowOff>
    </xdr:to>
    <xdr:cxnSp macro="">
      <xdr:nvCxnSpPr>
        <xdr:cNvPr id="108" name="直線コネクタ 107"/>
        <xdr:cNvCxnSpPr/>
      </xdr:nvCxnSpPr>
      <xdr:spPr bwMode="auto">
        <a:xfrm flipV="1">
          <a:off x="5003800" y="6497622"/>
          <a:ext cx="647700" cy="615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137838</xdr:rowOff>
    </xdr:from>
    <xdr:ext cx="762000" cy="259045"/>
    <xdr:sp macro="" textlink="">
      <xdr:nvSpPr>
        <xdr:cNvPr id="109" name="人口1人当たり決算額の推移平均値テキスト445"/>
        <xdr:cNvSpPr txBox="1"/>
      </xdr:nvSpPr>
      <xdr:spPr>
        <a:xfrm>
          <a:off x="5740400" y="6748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258701</xdr:rowOff>
    </xdr:from>
    <xdr:to>
      <xdr:col>26</xdr:col>
      <xdr:colOff>50800</xdr:colOff>
      <xdr:row>34</xdr:row>
      <xdr:rowOff>291716</xdr:rowOff>
    </xdr:to>
    <xdr:cxnSp macro="">
      <xdr:nvCxnSpPr>
        <xdr:cNvPr id="111" name="直線コネクタ 110"/>
        <xdr:cNvCxnSpPr/>
      </xdr:nvCxnSpPr>
      <xdr:spPr bwMode="auto">
        <a:xfrm>
          <a:off x="4305300" y="6526151"/>
          <a:ext cx="698500" cy="330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249569</xdr:rowOff>
    </xdr:from>
    <xdr:ext cx="736600" cy="259045"/>
    <xdr:sp macro="" textlink="">
      <xdr:nvSpPr>
        <xdr:cNvPr id="113" name="テキスト ボックス 112"/>
        <xdr:cNvSpPr txBox="1"/>
      </xdr:nvSpPr>
      <xdr:spPr>
        <a:xfrm>
          <a:off x="4622800" y="68599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163686</xdr:rowOff>
    </xdr:from>
    <xdr:to>
      <xdr:col>22</xdr:col>
      <xdr:colOff>114300</xdr:colOff>
      <xdr:row>34</xdr:row>
      <xdr:rowOff>258701</xdr:rowOff>
    </xdr:to>
    <xdr:cxnSp macro="">
      <xdr:nvCxnSpPr>
        <xdr:cNvPr id="114" name="直線コネクタ 113"/>
        <xdr:cNvCxnSpPr/>
      </xdr:nvCxnSpPr>
      <xdr:spPr bwMode="auto">
        <a:xfrm>
          <a:off x="3606800" y="6431136"/>
          <a:ext cx="698500" cy="950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252989</xdr:rowOff>
    </xdr:from>
    <xdr:ext cx="762000" cy="259045"/>
    <xdr:sp macro="" textlink="">
      <xdr:nvSpPr>
        <xdr:cNvPr id="116" name="テキスト ボックス 115"/>
        <xdr:cNvSpPr txBox="1"/>
      </xdr:nvSpPr>
      <xdr:spPr>
        <a:xfrm>
          <a:off x="3924300" y="6863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34</xdr:row>
      <xdr:rowOff>163686</xdr:rowOff>
    </xdr:from>
    <xdr:to>
      <xdr:col>18</xdr:col>
      <xdr:colOff>177800</xdr:colOff>
      <xdr:row>34</xdr:row>
      <xdr:rowOff>190226</xdr:rowOff>
    </xdr:to>
    <xdr:cxnSp macro="">
      <xdr:nvCxnSpPr>
        <xdr:cNvPr id="117" name="直線コネクタ 116"/>
        <xdr:cNvCxnSpPr/>
      </xdr:nvCxnSpPr>
      <xdr:spPr bwMode="auto">
        <a:xfrm flipV="1">
          <a:off x="2908300" y="6431136"/>
          <a:ext cx="698500" cy="265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254753</xdr:rowOff>
    </xdr:from>
    <xdr:ext cx="762000" cy="259045"/>
    <xdr:sp macro="" textlink="">
      <xdr:nvSpPr>
        <xdr:cNvPr id="119" name="テキスト ボックス 118"/>
        <xdr:cNvSpPr txBox="1"/>
      </xdr:nvSpPr>
      <xdr:spPr>
        <a:xfrm>
          <a:off x="3225800" y="68651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240196</xdr:rowOff>
    </xdr:from>
    <xdr:ext cx="762000" cy="259045"/>
    <xdr:sp macro="" textlink="">
      <xdr:nvSpPr>
        <xdr:cNvPr id="121" name="テキスト ボックス 120"/>
        <xdr:cNvSpPr txBox="1"/>
      </xdr:nvSpPr>
      <xdr:spPr>
        <a:xfrm>
          <a:off x="2527300" y="6850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179372</xdr:rowOff>
    </xdr:from>
    <xdr:to>
      <xdr:col>29</xdr:col>
      <xdr:colOff>177800</xdr:colOff>
      <xdr:row>34</xdr:row>
      <xdr:rowOff>280972</xdr:rowOff>
    </xdr:to>
    <xdr:sp macro="" textlink="">
      <xdr:nvSpPr>
        <xdr:cNvPr id="127" name="楕円 126"/>
        <xdr:cNvSpPr/>
      </xdr:nvSpPr>
      <xdr:spPr bwMode="auto">
        <a:xfrm>
          <a:off x="5600700" y="64468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24449</xdr:rowOff>
    </xdr:from>
    <xdr:ext cx="762000" cy="259045"/>
    <xdr:sp macro="" textlink="">
      <xdr:nvSpPr>
        <xdr:cNvPr id="128" name="人口1人当たり決算額の推移該当値テキスト445"/>
        <xdr:cNvSpPr txBox="1"/>
      </xdr:nvSpPr>
      <xdr:spPr>
        <a:xfrm>
          <a:off x="5740400" y="6291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240916</xdr:rowOff>
    </xdr:from>
    <xdr:to>
      <xdr:col>26</xdr:col>
      <xdr:colOff>101600</xdr:colOff>
      <xdr:row>34</xdr:row>
      <xdr:rowOff>342516</xdr:rowOff>
    </xdr:to>
    <xdr:sp macro="" textlink="">
      <xdr:nvSpPr>
        <xdr:cNvPr id="129" name="楕円 128"/>
        <xdr:cNvSpPr/>
      </xdr:nvSpPr>
      <xdr:spPr bwMode="auto">
        <a:xfrm>
          <a:off x="4953000" y="65083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9793</xdr:rowOff>
    </xdr:from>
    <xdr:ext cx="736600" cy="259045"/>
    <xdr:sp macro="" textlink="">
      <xdr:nvSpPr>
        <xdr:cNvPr id="130" name="テキスト ボックス 129"/>
        <xdr:cNvSpPr txBox="1"/>
      </xdr:nvSpPr>
      <xdr:spPr>
        <a:xfrm>
          <a:off x="4622800" y="62772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207901</xdr:rowOff>
    </xdr:from>
    <xdr:to>
      <xdr:col>22</xdr:col>
      <xdr:colOff>165100</xdr:colOff>
      <xdr:row>34</xdr:row>
      <xdr:rowOff>309500</xdr:rowOff>
    </xdr:to>
    <xdr:sp macro="" textlink="">
      <xdr:nvSpPr>
        <xdr:cNvPr id="131" name="楕円 130"/>
        <xdr:cNvSpPr/>
      </xdr:nvSpPr>
      <xdr:spPr bwMode="auto">
        <a:xfrm>
          <a:off x="4254500" y="6475351"/>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319678</xdr:rowOff>
    </xdr:from>
    <xdr:ext cx="762000" cy="259045"/>
    <xdr:sp macro="" textlink="">
      <xdr:nvSpPr>
        <xdr:cNvPr id="132" name="テキスト ボックス 131"/>
        <xdr:cNvSpPr txBox="1"/>
      </xdr:nvSpPr>
      <xdr:spPr>
        <a:xfrm>
          <a:off x="3924300" y="6244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112886</xdr:rowOff>
    </xdr:from>
    <xdr:to>
      <xdr:col>19</xdr:col>
      <xdr:colOff>38100</xdr:colOff>
      <xdr:row>34</xdr:row>
      <xdr:rowOff>214486</xdr:rowOff>
    </xdr:to>
    <xdr:sp macro="" textlink="">
      <xdr:nvSpPr>
        <xdr:cNvPr id="133" name="楕円 132"/>
        <xdr:cNvSpPr/>
      </xdr:nvSpPr>
      <xdr:spPr bwMode="auto">
        <a:xfrm>
          <a:off x="3556000" y="6380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224663</xdr:rowOff>
    </xdr:from>
    <xdr:ext cx="762000" cy="259045"/>
    <xdr:sp macro="" textlink="">
      <xdr:nvSpPr>
        <xdr:cNvPr id="134" name="テキスト ボックス 133"/>
        <xdr:cNvSpPr txBox="1"/>
      </xdr:nvSpPr>
      <xdr:spPr>
        <a:xfrm>
          <a:off x="3225800" y="6149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139426</xdr:rowOff>
    </xdr:from>
    <xdr:to>
      <xdr:col>15</xdr:col>
      <xdr:colOff>101600</xdr:colOff>
      <xdr:row>34</xdr:row>
      <xdr:rowOff>241026</xdr:rowOff>
    </xdr:to>
    <xdr:sp macro="" textlink="">
      <xdr:nvSpPr>
        <xdr:cNvPr id="135" name="楕円 134"/>
        <xdr:cNvSpPr/>
      </xdr:nvSpPr>
      <xdr:spPr bwMode="auto">
        <a:xfrm>
          <a:off x="2857500" y="64068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33</xdr:row>
      <xdr:rowOff>251203</xdr:rowOff>
    </xdr:from>
    <xdr:ext cx="762000" cy="259045"/>
    <xdr:sp macro="" textlink="">
      <xdr:nvSpPr>
        <xdr:cNvPr id="136" name="テキスト ボックス 135"/>
        <xdr:cNvSpPr txBox="1"/>
      </xdr:nvSpPr>
      <xdr:spPr>
        <a:xfrm>
          <a:off x="2527300" y="6175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49540</xdr:rowOff>
    </xdr:from>
    <xdr:to>
      <xdr:col>24</xdr:col>
      <xdr:colOff>63500</xdr:colOff>
      <xdr:row>32</xdr:row>
      <xdr:rowOff>33305</xdr:rowOff>
    </xdr:to>
    <xdr:cxnSp macro="">
      <xdr:nvCxnSpPr>
        <xdr:cNvPr id="58" name="直線コネクタ 57"/>
        <xdr:cNvCxnSpPr/>
      </xdr:nvCxnSpPr>
      <xdr:spPr>
        <a:xfrm>
          <a:off x="3797300" y="5364490"/>
          <a:ext cx="838200" cy="155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145735</xdr:rowOff>
    </xdr:from>
    <xdr:ext cx="599010" cy="259045"/>
    <xdr:sp macro="" textlink="">
      <xdr:nvSpPr>
        <xdr:cNvPr id="59" name="人件費平均値テキスト"/>
        <xdr:cNvSpPr txBox="1"/>
      </xdr:nvSpPr>
      <xdr:spPr>
        <a:xfrm>
          <a:off x="4686300" y="6146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31</xdr:row>
      <xdr:rowOff>49540</xdr:rowOff>
    </xdr:from>
    <xdr:to>
      <xdr:col>19</xdr:col>
      <xdr:colOff>177800</xdr:colOff>
      <xdr:row>31</xdr:row>
      <xdr:rowOff>114227</xdr:rowOff>
    </xdr:to>
    <xdr:cxnSp macro="">
      <xdr:nvCxnSpPr>
        <xdr:cNvPr id="61" name="直線コネクタ 60"/>
        <xdr:cNvCxnSpPr/>
      </xdr:nvCxnSpPr>
      <xdr:spPr>
        <a:xfrm flipV="1">
          <a:off x="2908300" y="5364490"/>
          <a:ext cx="889000" cy="6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90795</xdr:rowOff>
    </xdr:from>
    <xdr:ext cx="599010" cy="259045"/>
    <xdr:sp macro="" textlink="">
      <xdr:nvSpPr>
        <xdr:cNvPr id="63" name="テキスト ボックス 62"/>
        <xdr:cNvSpPr txBox="1"/>
      </xdr:nvSpPr>
      <xdr:spPr>
        <a:xfrm>
          <a:off x="3497795" y="6262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31</xdr:row>
      <xdr:rowOff>114227</xdr:rowOff>
    </xdr:from>
    <xdr:to>
      <xdr:col>15</xdr:col>
      <xdr:colOff>50800</xdr:colOff>
      <xdr:row>31</xdr:row>
      <xdr:rowOff>163040</xdr:rowOff>
    </xdr:to>
    <xdr:cxnSp macro="">
      <xdr:nvCxnSpPr>
        <xdr:cNvPr id="64" name="直線コネクタ 63"/>
        <xdr:cNvCxnSpPr/>
      </xdr:nvCxnSpPr>
      <xdr:spPr>
        <a:xfrm flipV="1">
          <a:off x="2019300" y="5429177"/>
          <a:ext cx="889000" cy="48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90882</xdr:rowOff>
    </xdr:from>
    <xdr:ext cx="599010" cy="259045"/>
    <xdr:sp macro="" textlink="">
      <xdr:nvSpPr>
        <xdr:cNvPr id="66" name="テキスト ボックス 65"/>
        <xdr:cNvSpPr txBox="1"/>
      </xdr:nvSpPr>
      <xdr:spPr>
        <a:xfrm>
          <a:off x="2608795" y="626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31</xdr:row>
      <xdr:rowOff>143319</xdr:rowOff>
    </xdr:from>
    <xdr:to>
      <xdr:col>10</xdr:col>
      <xdr:colOff>114300</xdr:colOff>
      <xdr:row>31</xdr:row>
      <xdr:rowOff>163040</xdr:rowOff>
    </xdr:to>
    <xdr:cxnSp macro="">
      <xdr:nvCxnSpPr>
        <xdr:cNvPr id="67" name="直線コネクタ 66"/>
        <xdr:cNvCxnSpPr/>
      </xdr:nvCxnSpPr>
      <xdr:spPr>
        <a:xfrm>
          <a:off x="1130300" y="5458269"/>
          <a:ext cx="889000" cy="1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96691</xdr:rowOff>
    </xdr:from>
    <xdr:ext cx="599010" cy="259045"/>
    <xdr:sp macro="" textlink="">
      <xdr:nvSpPr>
        <xdr:cNvPr id="69" name="テキスト ボックス 68"/>
        <xdr:cNvSpPr txBox="1"/>
      </xdr:nvSpPr>
      <xdr:spPr>
        <a:xfrm>
          <a:off x="1719795" y="6268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91492</xdr:rowOff>
    </xdr:from>
    <xdr:ext cx="599010" cy="259045"/>
    <xdr:sp macro="" textlink="">
      <xdr:nvSpPr>
        <xdr:cNvPr id="71" name="テキスト ボックス 70"/>
        <xdr:cNvSpPr txBox="1"/>
      </xdr:nvSpPr>
      <xdr:spPr>
        <a:xfrm>
          <a:off x="830795" y="6263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31</xdr:row>
      <xdr:rowOff>153955</xdr:rowOff>
    </xdr:from>
    <xdr:to>
      <xdr:col>24</xdr:col>
      <xdr:colOff>114300</xdr:colOff>
      <xdr:row>32</xdr:row>
      <xdr:rowOff>84105</xdr:rowOff>
    </xdr:to>
    <xdr:sp macro="" textlink="">
      <xdr:nvSpPr>
        <xdr:cNvPr id="77" name="楕円 76"/>
        <xdr:cNvSpPr/>
      </xdr:nvSpPr>
      <xdr:spPr>
        <a:xfrm>
          <a:off x="4584700" y="546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5382</xdr:rowOff>
    </xdr:from>
    <xdr:ext cx="599010" cy="259045"/>
    <xdr:sp macro="" textlink="">
      <xdr:nvSpPr>
        <xdr:cNvPr id="78" name="人件費該当値テキスト"/>
        <xdr:cNvSpPr txBox="1"/>
      </xdr:nvSpPr>
      <xdr:spPr>
        <a:xfrm>
          <a:off x="4686300" y="5320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170190</xdr:rowOff>
    </xdr:from>
    <xdr:to>
      <xdr:col>20</xdr:col>
      <xdr:colOff>38100</xdr:colOff>
      <xdr:row>31</xdr:row>
      <xdr:rowOff>100340</xdr:rowOff>
    </xdr:to>
    <xdr:sp macro="" textlink="">
      <xdr:nvSpPr>
        <xdr:cNvPr id="79" name="楕円 78"/>
        <xdr:cNvSpPr/>
      </xdr:nvSpPr>
      <xdr:spPr>
        <a:xfrm>
          <a:off x="3746500" y="531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29</xdr:row>
      <xdr:rowOff>116867</xdr:rowOff>
    </xdr:from>
    <xdr:ext cx="599010" cy="259045"/>
    <xdr:sp macro="" textlink="">
      <xdr:nvSpPr>
        <xdr:cNvPr id="80" name="テキスト ボックス 79"/>
        <xdr:cNvSpPr txBox="1"/>
      </xdr:nvSpPr>
      <xdr:spPr>
        <a:xfrm>
          <a:off x="3497795" y="5088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31</xdr:row>
      <xdr:rowOff>63427</xdr:rowOff>
    </xdr:from>
    <xdr:to>
      <xdr:col>15</xdr:col>
      <xdr:colOff>101600</xdr:colOff>
      <xdr:row>31</xdr:row>
      <xdr:rowOff>165027</xdr:rowOff>
    </xdr:to>
    <xdr:sp macro="" textlink="">
      <xdr:nvSpPr>
        <xdr:cNvPr id="81" name="楕円 80"/>
        <xdr:cNvSpPr/>
      </xdr:nvSpPr>
      <xdr:spPr>
        <a:xfrm>
          <a:off x="2857500" y="5378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30</xdr:row>
      <xdr:rowOff>10104</xdr:rowOff>
    </xdr:from>
    <xdr:ext cx="599010" cy="259045"/>
    <xdr:sp macro="" textlink="">
      <xdr:nvSpPr>
        <xdr:cNvPr id="82" name="テキスト ボックス 81"/>
        <xdr:cNvSpPr txBox="1"/>
      </xdr:nvSpPr>
      <xdr:spPr>
        <a:xfrm>
          <a:off x="2608795" y="5153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31</xdr:row>
      <xdr:rowOff>112240</xdr:rowOff>
    </xdr:from>
    <xdr:to>
      <xdr:col>10</xdr:col>
      <xdr:colOff>165100</xdr:colOff>
      <xdr:row>32</xdr:row>
      <xdr:rowOff>42390</xdr:rowOff>
    </xdr:to>
    <xdr:sp macro="" textlink="">
      <xdr:nvSpPr>
        <xdr:cNvPr id="83" name="楕円 82"/>
        <xdr:cNvSpPr/>
      </xdr:nvSpPr>
      <xdr:spPr>
        <a:xfrm>
          <a:off x="1968500" y="542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30</xdr:row>
      <xdr:rowOff>58917</xdr:rowOff>
    </xdr:from>
    <xdr:ext cx="599010" cy="259045"/>
    <xdr:sp macro="" textlink="">
      <xdr:nvSpPr>
        <xdr:cNvPr id="84" name="テキスト ボックス 83"/>
        <xdr:cNvSpPr txBox="1"/>
      </xdr:nvSpPr>
      <xdr:spPr>
        <a:xfrm>
          <a:off x="1719795" y="5202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31</xdr:row>
      <xdr:rowOff>92519</xdr:rowOff>
    </xdr:from>
    <xdr:to>
      <xdr:col>6</xdr:col>
      <xdr:colOff>38100</xdr:colOff>
      <xdr:row>32</xdr:row>
      <xdr:rowOff>22669</xdr:rowOff>
    </xdr:to>
    <xdr:sp macro="" textlink="">
      <xdr:nvSpPr>
        <xdr:cNvPr id="85" name="楕円 84"/>
        <xdr:cNvSpPr/>
      </xdr:nvSpPr>
      <xdr:spPr>
        <a:xfrm>
          <a:off x="1079500" y="540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30</xdr:row>
      <xdr:rowOff>39196</xdr:rowOff>
    </xdr:from>
    <xdr:ext cx="599010" cy="259045"/>
    <xdr:sp macro="" textlink="">
      <xdr:nvSpPr>
        <xdr:cNvPr id="86" name="テキスト ボックス 85"/>
        <xdr:cNvSpPr txBox="1"/>
      </xdr:nvSpPr>
      <xdr:spPr>
        <a:xfrm>
          <a:off x="830795" y="5182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50</xdr:row>
      <xdr:rowOff>101829</xdr:rowOff>
    </xdr:from>
    <xdr:to>
      <xdr:col>24</xdr:col>
      <xdr:colOff>63500</xdr:colOff>
      <xdr:row>52</xdr:row>
      <xdr:rowOff>137414</xdr:rowOff>
    </xdr:to>
    <xdr:cxnSp macro="">
      <xdr:nvCxnSpPr>
        <xdr:cNvPr id="117" name="直線コネクタ 116"/>
        <xdr:cNvCxnSpPr/>
      </xdr:nvCxnSpPr>
      <xdr:spPr>
        <a:xfrm>
          <a:off x="3797300" y="8674329"/>
          <a:ext cx="838200" cy="378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18392</xdr:rowOff>
    </xdr:from>
    <xdr:ext cx="599010" cy="259045"/>
    <xdr:sp macro="" textlink="">
      <xdr:nvSpPr>
        <xdr:cNvPr id="118" name="物件費平均値テキスト"/>
        <xdr:cNvSpPr txBox="1"/>
      </xdr:nvSpPr>
      <xdr:spPr>
        <a:xfrm>
          <a:off x="4686300" y="9791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50</xdr:row>
      <xdr:rowOff>101829</xdr:rowOff>
    </xdr:from>
    <xdr:to>
      <xdr:col>19</xdr:col>
      <xdr:colOff>177800</xdr:colOff>
      <xdr:row>50</xdr:row>
      <xdr:rowOff>167269</xdr:rowOff>
    </xdr:to>
    <xdr:cxnSp macro="">
      <xdr:nvCxnSpPr>
        <xdr:cNvPr id="120" name="直線コネクタ 119"/>
        <xdr:cNvCxnSpPr/>
      </xdr:nvCxnSpPr>
      <xdr:spPr>
        <a:xfrm flipV="1">
          <a:off x="2908300" y="8674329"/>
          <a:ext cx="889000" cy="6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143763</xdr:rowOff>
    </xdr:from>
    <xdr:ext cx="599010" cy="259045"/>
    <xdr:sp macro="" textlink="">
      <xdr:nvSpPr>
        <xdr:cNvPr id="122" name="テキスト ボックス 121"/>
        <xdr:cNvSpPr txBox="1"/>
      </xdr:nvSpPr>
      <xdr:spPr>
        <a:xfrm>
          <a:off x="3497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50</xdr:row>
      <xdr:rowOff>167269</xdr:rowOff>
    </xdr:from>
    <xdr:to>
      <xdr:col>15</xdr:col>
      <xdr:colOff>50800</xdr:colOff>
      <xdr:row>52</xdr:row>
      <xdr:rowOff>132881</xdr:rowOff>
    </xdr:to>
    <xdr:cxnSp macro="">
      <xdr:nvCxnSpPr>
        <xdr:cNvPr id="123" name="直線コネクタ 122"/>
        <xdr:cNvCxnSpPr/>
      </xdr:nvCxnSpPr>
      <xdr:spPr>
        <a:xfrm flipV="1">
          <a:off x="2019300" y="8739769"/>
          <a:ext cx="889000" cy="308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145273</xdr:rowOff>
    </xdr:from>
    <xdr:ext cx="599010" cy="259045"/>
    <xdr:sp macro="" textlink="">
      <xdr:nvSpPr>
        <xdr:cNvPr id="125" name="テキスト ボックス 124"/>
        <xdr:cNvSpPr txBox="1"/>
      </xdr:nvSpPr>
      <xdr:spPr>
        <a:xfrm>
          <a:off x="2608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132881</xdr:rowOff>
    </xdr:from>
    <xdr:to>
      <xdr:col>10</xdr:col>
      <xdr:colOff>114300</xdr:colOff>
      <xdr:row>53</xdr:row>
      <xdr:rowOff>112940</xdr:rowOff>
    </xdr:to>
    <xdr:cxnSp macro="">
      <xdr:nvCxnSpPr>
        <xdr:cNvPr id="126" name="直線コネクタ 125"/>
        <xdr:cNvCxnSpPr/>
      </xdr:nvCxnSpPr>
      <xdr:spPr>
        <a:xfrm flipV="1">
          <a:off x="1130300" y="9048281"/>
          <a:ext cx="889000" cy="151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974</xdr:rowOff>
    </xdr:from>
    <xdr:ext cx="599010" cy="259045"/>
    <xdr:sp macro="" textlink="">
      <xdr:nvSpPr>
        <xdr:cNvPr id="128" name="テキスト ボックス 127"/>
        <xdr:cNvSpPr txBox="1"/>
      </xdr:nvSpPr>
      <xdr:spPr>
        <a:xfrm>
          <a:off x="1719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12316</xdr:rowOff>
    </xdr:from>
    <xdr:ext cx="599010" cy="259045"/>
    <xdr:sp macro="" textlink="">
      <xdr:nvSpPr>
        <xdr:cNvPr id="130" name="テキスト ボックス 129"/>
        <xdr:cNvSpPr txBox="1"/>
      </xdr:nvSpPr>
      <xdr:spPr>
        <a:xfrm>
          <a:off x="830795"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86614</xdr:rowOff>
    </xdr:from>
    <xdr:to>
      <xdr:col>24</xdr:col>
      <xdr:colOff>114300</xdr:colOff>
      <xdr:row>53</xdr:row>
      <xdr:rowOff>16764</xdr:rowOff>
    </xdr:to>
    <xdr:sp macro="" textlink="">
      <xdr:nvSpPr>
        <xdr:cNvPr id="136" name="楕円 135"/>
        <xdr:cNvSpPr/>
      </xdr:nvSpPr>
      <xdr:spPr>
        <a:xfrm>
          <a:off x="4584700" y="9002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109491</xdr:rowOff>
    </xdr:from>
    <xdr:ext cx="599010" cy="259045"/>
    <xdr:sp macro="" textlink="">
      <xdr:nvSpPr>
        <xdr:cNvPr id="137" name="物件費該当値テキスト"/>
        <xdr:cNvSpPr txBox="1"/>
      </xdr:nvSpPr>
      <xdr:spPr>
        <a:xfrm>
          <a:off x="4686300" y="8853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50</xdr:row>
      <xdr:rowOff>51029</xdr:rowOff>
    </xdr:from>
    <xdr:to>
      <xdr:col>20</xdr:col>
      <xdr:colOff>38100</xdr:colOff>
      <xdr:row>50</xdr:row>
      <xdr:rowOff>152629</xdr:rowOff>
    </xdr:to>
    <xdr:sp macro="" textlink="">
      <xdr:nvSpPr>
        <xdr:cNvPr id="138" name="楕円 137"/>
        <xdr:cNvSpPr/>
      </xdr:nvSpPr>
      <xdr:spPr>
        <a:xfrm>
          <a:off x="3746500" y="8623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48</xdr:row>
      <xdr:rowOff>169156</xdr:rowOff>
    </xdr:from>
    <xdr:ext cx="599010" cy="259045"/>
    <xdr:sp macro="" textlink="">
      <xdr:nvSpPr>
        <xdr:cNvPr id="139" name="テキスト ボックス 138"/>
        <xdr:cNvSpPr txBox="1"/>
      </xdr:nvSpPr>
      <xdr:spPr>
        <a:xfrm>
          <a:off x="3497795" y="8398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50</xdr:row>
      <xdr:rowOff>116469</xdr:rowOff>
    </xdr:from>
    <xdr:to>
      <xdr:col>15</xdr:col>
      <xdr:colOff>101600</xdr:colOff>
      <xdr:row>51</xdr:row>
      <xdr:rowOff>46619</xdr:rowOff>
    </xdr:to>
    <xdr:sp macro="" textlink="">
      <xdr:nvSpPr>
        <xdr:cNvPr id="140" name="楕円 139"/>
        <xdr:cNvSpPr/>
      </xdr:nvSpPr>
      <xdr:spPr>
        <a:xfrm>
          <a:off x="2857500" y="8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49</xdr:row>
      <xdr:rowOff>63146</xdr:rowOff>
    </xdr:from>
    <xdr:ext cx="599010" cy="259045"/>
    <xdr:sp macro="" textlink="">
      <xdr:nvSpPr>
        <xdr:cNvPr id="141" name="テキスト ボックス 140"/>
        <xdr:cNvSpPr txBox="1"/>
      </xdr:nvSpPr>
      <xdr:spPr>
        <a:xfrm>
          <a:off x="2608795" y="8464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52</xdr:row>
      <xdr:rowOff>82081</xdr:rowOff>
    </xdr:from>
    <xdr:to>
      <xdr:col>10</xdr:col>
      <xdr:colOff>165100</xdr:colOff>
      <xdr:row>53</xdr:row>
      <xdr:rowOff>12231</xdr:rowOff>
    </xdr:to>
    <xdr:sp macro="" textlink="">
      <xdr:nvSpPr>
        <xdr:cNvPr id="142" name="楕円 141"/>
        <xdr:cNvSpPr/>
      </xdr:nvSpPr>
      <xdr:spPr>
        <a:xfrm>
          <a:off x="1968500" y="8997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51</xdr:row>
      <xdr:rowOff>28758</xdr:rowOff>
    </xdr:from>
    <xdr:ext cx="599010" cy="259045"/>
    <xdr:sp macro="" textlink="">
      <xdr:nvSpPr>
        <xdr:cNvPr id="143" name="テキスト ボックス 142"/>
        <xdr:cNvSpPr txBox="1"/>
      </xdr:nvSpPr>
      <xdr:spPr>
        <a:xfrm>
          <a:off x="1719795" y="8772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53</xdr:row>
      <xdr:rowOff>62140</xdr:rowOff>
    </xdr:from>
    <xdr:to>
      <xdr:col>6</xdr:col>
      <xdr:colOff>38100</xdr:colOff>
      <xdr:row>53</xdr:row>
      <xdr:rowOff>163740</xdr:rowOff>
    </xdr:to>
    <xdr:sp macro="" textlink="">
      <xdr:nvSpPr>
        <xdr:cNvPr id="144" name="楕円 143"/>
        <xdr:cNvSpPr/>
      </xdr:nvSpPr>
      <xdr:spPr>
        <a:xfrm>
          <a:off x="1079500" y="914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8817</xdr:rowOff>
    </xdr:from>
    <xdr:ext cx="599010" cy="259045"/>
    <xdr:sp macro="" textlink="">
      <xdr:nvSpPr>
        <xdr:cNvPr id="145" name="テキスト ボックス 144"/>
        <xdr:cNvSpPr txBox="1"/>
      </xdr:nvSpPr>
      <xdr:spPr>
        <a:xfrm>
          <a:off x="830795" y="8924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85240</xdr:rowOff>
    </xdr:from>
    <xdr:to>
      <xdr:col>24</xdr:col>
      <xdr:colOff>63500</xdr:colOff>
      <xdr:row>77</xdr:row>
      <xdr:rowOff>106020</xdr:rowOff>
    </xdr:to>
    <xdr:cxnSp macro="">
      <xdr:nvCxnSpPr>
        <xdr:cNvPr id="174" name="直線コネクタ 173"/>
        <xdr:cNvCxnSpPr/>
      </xdr:nvCxnSpPr>
      <xdr:spPr>
        <a:xfrm flipV="1">
          <a:off x="3797300" y="13115440"/>
          <a:ext cx="838200" cy="192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109055</xdr:rowOff>
    </xdr:from>
    <xdr:ext cx="534377" cy="259045"/>
    <xdr:sp macro="" textlink="">
      <xdr:nvSpPr>
        <xdr:cNvPr id="175" name="維持補修費平均値テキスト"/>
        <xdr:cNvSpPr txBox="1"/>
      </xdr:nvSpPr>
      <xdr:spPr>
        <a:xfrm>
          <a:off x="4686300" y="13310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67463</xdr:rowOff>
    </xdr:from>
    <xdr:to>
      <xdr:col>19</xdr:col>
      <xdr:colOff>177800</xdr:colOff>
      <xdr:row>77</xdr:row>
      <xdr:rowOff>106020</xdr:rowOff>
    </xdr:to>
    <xdr:cxnSp macro="">
      <xdr:nvCxnSpPr>
        <xdr:cNvPr id="177" name="直線コネクタ 176"/>
        <xdr:cNvCxnSpPr/>
      </xdr:nvCxnSpPr>
      <xdr:spPr>
        <a:xfrm>
          <a:off x="2908300" y="13269113"/>
          <a:ext cx="889000" cy="38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35613</xdr:rowOff>
    </xdr:from>
    <xdr:ext cx="534377" cy="259045"/>
    <xdr:sp macro="" textlink="">
      <xdr:nvSpPr>
        <xdr:cNvPr id="179" name="テキスト ボックス 178"/>
        <xdr:cNvSpPr txBox="1"/>
      </xdr:nvSpPr>
      <xdr:spPr>
        <a:xfrm>
          <a:off x="3530111" y="13408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67463</xdr:rowOff>
    </xdr:from>
    <xdr:to>
      <xdr:col>15</xdr:col>
      <xdr:colOff>50800</xdr:colOff>
      <xdr:row>78</xdr:row>
      <xdr:rowOff>6060</xdr:rowOff>
    </xdr:to>
    <xdr:cxnSp macro="">
      <xdr:nvCxnSpPr>
        <xdr:cNvPr id="180" name="直線コネクタ 179"/>
        <xdr:cNvCxnSpPr/>
      </xdr:nvCxnSpPr>
      <xdr:spPr>
        <a:xfrm flipV="1">
          <a:off x="2019300" y="13269113"/>
          <a:ext cx="889000" cy="110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64378</xdr:rowOff>
    </xdr:from>
    <xdr:ext cx="534377" cy="259045"/>
    <xdr:sp macro="" textlink="">
      <xdr:nvSpPr>
        <xdr:cNvPr id="182" name="テキスト ボックス 181"/>
        <xdr:cNvSpPr txBox="1"/>
      </xdr:nvSpPr>
      <xdr:spPr>
        <a:xfrm>
          <a:off x="2641111" y="13437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97896</xdr:rowOff>
    </xdr:from>
    <xdr:to>
      <xdr:col>10</xdr:col>
      <xdr:colOff>114300</xdr:colOff>
      <xdr:row>78</xdr:row>
      <xdr:rowOff>6060</xdr:rowOff>
    </xdr:to>
    <xdr:cxnSp macro="">
      <xdr:nvCxnSpPr>
        <xdr:cNvPr id="183" name="直線コネクタ 182"/>
        <xdr:cNvCxnSpPr/>
      </xdr:nvCxnSpPr>
      <xdr:spPr>
        <a:xfrm>
          <a:off x="1130300" y="13299546"/>
          <a:ext cx="889000" cy="79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75503</xdr:rowOff>
    </xdr:from>
    <xdr:ext cx="534377" cy="259045"/>
    <xdr:sp macro="" textlink="">
      <xdr:nvSpPr>
        <xdr:cNvPr id="185" name="テキスト ボックス 184"/>
        <xdr:cNvSpPr txBox="1"/>
      </xdr:nvSpPr>
      <xdr:spPr>
        <a:xfrm>
          <a:off x="1752111" y="13448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77827</xdr:rowOff>
    </xdr:from>
    <xdr:ext cx="534377" cy="259045"/>
    <xdr:sp macro="" textlink="">
      <xdr:nvSpPr>
        <xdr:cNvPr id="187" name="テキスト ボックス 186"/>
        <xdr:cNvSpPr txBox="1"/>
      </xdr:nvSpPr>
      <xdr:spPr>
        <a:xfrm>
          <a:off x="863111" y="13450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34440</xdr:rowOff>
    </xdr:from>
    <xdr:to>
      <xdr:col>24</xdr:col>
      <xdr:colOff>114300</xdr:colOff>
      <xdr:row>76</xdr:row>
      <xdr:rowOff>136040</xdr:rowOff>
    </xdr:to>
    <xdr:sp macro="" textlink="">
      <xdr:nvSpPr>
        <xdr:cNvPr id="193" name="楕円 192"/>
        <xdr:cNvSpPr/>
      </xdr:nvSpPr>
      <xdr:spPr>
        <a:xfrm>
          <a:off x="4584700" y="1306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57317</xdr:rowOff>
    </xdr:from>
    <xdr:ext cx="534377" cy="259045"/>
    <xdr:sp macro="" textlink="">
      <xdr:nvSpPr>
        <xdr:cNvPr id="194" name="維持補修費該当値テキスト"/>
        <xdr:cNvSpPr txBox="1"/>
      </xdr:nvSpPr>
      <xdr:spPr>
        <a:xfrm>
          <a:off x="4686300" y="12916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55220</xdr:rowOff>
    </xdr:from>
    <xdr:to>
      <xdr:col>20</xdr:col>
      <xdr:colOff>38100</xdr:colOff>
      <xdr:row>77</xdr:row>
      <xdr:rowOff>156820</xdr:rowOff>
    </xdr:to>
    <xdr:sp macro="" textlink="">
      <xdr:nvSpPr>
        <xdr:cNvPr id="195" name="楕円 194"/>
        <xdr:cNvSpPr/>
      </xdr:nvSpPr>
      <xdr:spPr>
        <a:xfrm>
          <a:off x="3746500" y="132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1897</xdr:rowOff>
    </xdr:from>
    <xdr:ext cx="534377" cy="259045"/>
    <xdr:sp macro="" textlink="">
      <xdr:nvSpPr>
        <xdr:cNvPr id="196" name="テキスト ボックス 195"/>
        <xdr:cNvSpPr txBox="1"/>
      </xdr:nvSpPr>
      <xdr:spPr>
        <a:xfrm>
          <a:off x="3530111" y="13032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16663</xdr:rowOff>
    </xdr:from>
    <xdr:to>
      <xdr:col>15</xdr:col>
      <xdr:colOff>101600</xdr:colOff>
      <xdr:row>77</xdr:row>
      <xdr:rowOff>118263</xdr:rowOff>
    </xdr:to>
    <xdr:sp macro="" textlink="">
      <xdr:nvSpPr>
        <xdr:cNvPr id="197" name="楕円 196"/>
        <xdr:cNvSpPr/>
      </xdr:nvSpPr>
      <xdr:spPr>
        <a:xfrm>
          <a:off x="2857500" y="13218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134790</xdr:rowOff>
    </xdr:from>
    <xdr:ext cx="534377" cy="259045"/>
    <xdr:sp macro="" textlink="">
      <xdr:nvSpPr>
        <xdr:cNvPr id="198" name="テキスト ボックス 197"/>
        <xdr:cNvSpPr txBox="1"/>
      </xdr:nvSpPr>
      <xdr:spPr>
        <a:xfrm>
          <a:off x="2641111" y="12993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126710</xdr:rowOff>
    </xdr:from>
    <xdr:to>
      <xdr:col>10</xdr:col>
      <xdr:colOff>165100</xdr:colOff>
      <xdr:row>78</xdr:row>
      <xdr:rowOff>56860</xdr:rowOff>
    </xdr:to>
    <xdr:sp macro="" textlink="">
      <xdr:nvSpPr>
        <xdr:cNvPr id="199" name="楕円 198"/>
        <xdr:cNvSpPr/>
      </xdr:nvSpPr>
      <xdr:spPr>
        <a:xfrm>
          <a:off x="1968500" y="13328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73387</xdr:rowOff>
    </xdr:from>
    <xdr:ext cx="534377" cy="259045"/>
    <xdr:sp macro="" textlink="">
      <xdr:nvSpPr>
        <xdr:cNvPr id="200" name="テキスト ボックス 199"/>
        <xdr:cNvSpPr txBox="1"/>
      </xdr:nvSpPr>
      <xdr:spPr>
        <a:xfrm>
          <a:off x="1752111" y="13103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47096</xdr:rowOff>
    </xdr:from>
    <xdr:to>
      <xdr:col>6</xdr:col>
      <xdr:colOff>38100</xdr:colOff>
      <xdr:row>77</xdr:row>
      <xdr:rowOff>148696</xdr:rowOff>
    </xdr:to>
    <xdr:sp macro="" textlink="">
      <xdr:nvSpPr>
        <xdr:cNvPr id="201" name="楕円 200"/>
        <xdr:cNvSpPr/>
      </xdr:nvSpPr>
      <xdr:spPr>
        <a:xfrm>
          <a:off x="1079500" y="13248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165223</xdr:rowOff>
    </xdr:from>
    <xdr:ext cx="534377" cy="259045"/>
    <xdr:sp macro="" textlink="">
      <xdr:nvSpPr>
        <xdr:cNvPr id="202" name="テキスト ボックス 201"/>
        <xdr:cNvSpPr txBox="1"/>
      </xdr:nvSpPr>
      <xdr:spPr>
        <a:xfrm>
          <a:off x="863111" y="13023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151988</xdr:rowOff>
    </xdr:from>
    <xdr:to>
      <xdr:col>24</xdr:col>
      <xdr:colOff>63500</xdr:colOff>
      <xdr:row>96</xdr:row>
      <xdr:rowOff>169914</xdr:rowOff>
    </xdr:to>
    <xdr:cxnSp macro="">
      <xdr:nvCxnSpPr>
        <xdr:cNvPr id="235" name="直線コネクタ 234"/>
        <xdr:cNvCxnSpPr/>
      </xdr:nvCxnSpPr>
      <xdr:spPr>
        <a:xfrm>
          <a:off x="3797300" y="16611188"/>
          <a:ext cx="838200" cy="17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630</xdr:rowOff>
    </xdr:from>
    <xdr:ext cx="534377" cy="259045"/>
    <xdr:sp macro="" textlink="">
      <xdr:nvSpPr>
        <xdr:cNvPr id="236" name="扶助費平均値テキスト"/>
        <xdr:cNvSpPr txBox="1"/>
      </xdr:nvSpPr>
      <xdr:spPr>
        <a:xfrm>
          <a:off x="4686300" y="16288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151988</xdr:rowOff>
    </xdr:from>
    <xdr:to>
      <xdr:col>19</xdr:col>
      <xdr:colOff>177800</xdr:colOff>
      <xdr:row>97</xdr:row>
      <xdr:rowOff>44993</xdr:rowOff>
    </xdr:to>
    <xdr:cxnSp macro="">
      <xdr:nvCxnSpPr>
        <xdr:cNvPr id="238" name="直線コネクタ 237"/>
        <xdr:cNvCxnSpPr/>
      </xdr:nvCxnSpPr>
      <xdr:spPr>
        <a:xfrm flipV="1">
          <a:off x="2908300" y="16611188"/>
          <a:ext cx="889000" cy="6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81087</xdr:rowOff>
    </xdr:from>
    <xdr:ext cx="534377" cy="259045"/>
    <xdr:sp macro="" textlink="">
      <xdr:nvSpPr>
        <xdr:cNvPr id="240" name="テキスト ボックス 239"/>
        <xdr:cNvSpPr txBox="1"/>
      </xdr:nvSpPr>
      <xdr:spPr>
        <a:xfrm>
          <a:off x="3530111" y="16197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28163</xdr:rowOff>
    </xdr:from>
    <xdr:to>
      <xdr:col>15</xdr:col>
      <xdr:colOff>50800</xdr:colOff>
      <xdr:row>97</xdr:row>
      <xdr:rowOff>44993</xdr:rowOff>
    </xdr:to>
    <xdr:cxnSp macro="">
      <xdr:nvCxnSpPr>
        <xdr:cNvPr id="241" name="直線コネクタ 240"/>
        <xdr:cNvCxnSpPr/>
      </xdr:nvCxnSpPr>
      <xdr:spPr>
        <a:xfrm>
          <a:off x="2019300" y="16658813"/>
          <a:ext cx="889000" cy="16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71838</xdr:rowOff>
    </xdr:from>
    <xdr:ext cx="534377" cy="259045"/>
    <xdr:sp macro="" textlink="">
      <xdr:nvSpPr>
        <xdr:cNvPr id="243" name="テキスト ボックス 242"/>
        <xdr:cNvSpPr txBox="1"/>
      </xdr:nvSpPr>
      <xdr:spPr>
        <a:xfrm>
          <a:off x="2641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28163</xdr:rowOff>
    </xdr:from>
    <xdr:to>
      <xdr:col>10</xdr:col>
      <xdr:colOff>114300</xdr:colOff>
      <xdr:row>97</xdr:row>
      <xdr:rowOff>110334</xdr:rowOff>
    </xdr:to>
    <xdr:cxnSp macro="">
      <xdr:nvCxnSpPr>
        <xdr:cNvPr id="244" name="直線コネクタ 243"/>
        <xdr:cNvCxnSpPr/>
      </xdr:nvCxnSpPr>
      <xdr:spPr>
        <a:xfrm flipV="1">
          <a:off x="1130300" y="16658813"/>
          <a:ext cx="889000" cy="82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122435</xdr:rowOff>
    </xdr:from>
    <xdr:ext cx="534377" cy="259045"/>
    <xdr:sp macro="" textlink="">
      <xdr:nvSpPr>
        <xdr:cNvPr id="246" name="テキスト ボックス 245"/>
        <xdr:cNvSpPr txBox="1"/>
      </xdr:nvSpPr>
      <xdr:spPr>
        <a:xfrm>
          <a:off x="1752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133066</xdr:rowOff>
    </xdr:from>
    <xdr:ext cx="534377" cy="259045"/>
    <xdr:sp macro="" textlink="">
      <xdr:nvSpPr>
        <xdr:cNvPr id="248" name="テキスト ボックス 247"/>
        <xdr:cNvSpPr txBox="1"/>
      </xdr:nvSpPr>
      <xdr:spPr>
        <a:xfrm>
          <a:off x="863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119114</xdr:rowOff>
    </xdr:from>
    <xdr:to>
      <xdr:col>24</xdr:col>
      <xdr:colOff>114300</xdr:colOff>
      <xdr:row>97</xdr:row>
      <xdr:rowOff>49264</xdr:rowOff>
    </xdr:to>
    <xdr:sp macro="" textlink="">
      <xdr:nvSpPr>
        <xdr:cNvPr id="254" name="楕円 253"/>
        <xdr:cNvSpPr/>
      </xdr:nvSpPr>
      <xdr:spPr>
        <a:xfrm>
          <a:off x="4584700" y="16578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97541</xdr:rowOff>
    </xdr:from>
    <xdr:ext cx="534377" cy="259045"/>
    <xdr:sp macro="" textlink="">
      <xdr:nvSpPr>
        <xdr:cNvPr id="255" name="扶助費該当値テキスト"/>
        <xdr:cNvSpPr txBox="1"/>
      </xdr:nvSpPr>
      <xdr:spPr>
        <a:xfrm>
          <a:off x="4686300" y="16556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101188</xdr:rowOff>
    </xdr:from>
    <xdr:to>
      <xdr:col>20</xdr:col>
      <xdr:colOff>38100</xdr:colOff>
      <xdr:row>97</xdr:row>
      <xdr:rowOff>31338</xdr:rowOff>
    </xdr:to>
    <xdr:sp macro="" textlink="">
      <xdr:nvSpPr>
        <xdr:cNvPr id="256" name="楕円 255"/>
        <xdr:cNvSpPr/>
      </xdr:nvSpPr>
      <xdr:spPr>
        <a:xfrm>
          <a:off x="3746500" y="16560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22465</xdr:rowOff>
    </xdr:from>
    <xdr:ext cx="534377" cy="259045"/>
    <xdr:sp macro="" textlink="">
      <xdr:nvSpPr>
        <xdr:cNvPr id="257" name="テキスト ボックス 256"/>
        <xdr:cNvSpPr txBox="1"/>
      </xdr:nvSpPr>
      <xdr:spPr>
        <a:xfrm>
          <a:off x="3530111" y="16653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165643</xdr:rowOff>
    </xdr:from>
    <xdr:to>
      <xdr:col>15</xdr:col>
      <xdr:colOff>101600</xdr:colOff>
      <xdr:row>97</xdr:row>
      <xdr:rowOff>95793</xdr:rowOff>
    </xdr:to>
    <xdr:sp macro="" textlink="">
      <xdr:nvSpPr>
        <xdr:cNvPr id="258" name="楕円 257"/>
        <xdr:cNvSpPr/>
      </xdr:nvSpPr>
      <xdr:spPr>
        <a:xfrm>
          <a:off x="2857500" y="16624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86920</xdr:rowOff>
    </xdr:from>
    <xdr:ext cx="534377" cy="259045"/>
    <xdr:sp macro="" textlink="">
      <xdr:nvSpPr>
        <xdr:cNvPr id="259" name="テキスト ボックス 258"/>
        <xdr:cNvSpPr txBox="1"/>
      </xdr:nvSpPr>
      <xdr:spPr>
        <a:xfrm>
          <a:off x="2641111" y="16717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148813</xdr:rowOff>
    </xdr:from>
    <xdr:to>
      <xdr:col>10</xdr:col>
      <xdr:colOff>165100</xdr:colOff>
      <xdr:row>97</xdr:row>
      <xdr:rowOff>78963</xdr:rowOff>
    </xdr:to>
    <xdr:sp macro="" textlink="">
      <xdr:nvSpPr>
        <xdr:cNvPr id="260" name="楕円 259"/>
        <xdr:cNvSpPr/>
      </xdr:nvSpPr>
      <xdr:spPr>
        <a:xfrm>
          <a:off x="1968500" y="16608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70090</xdr:rowOff>
    </xdr:from>
    <xdr:ext cx="534377" cy="259045"/>
    <xdr:sp macro="" textlink="">
      <xdr:nvSpPr>
        <xdr:cNvPr id="261" name="テキスト ボックス 260"/>
        <xdr:cNvSpPr txBox="1"/>
      </xdr:nvSpPr>
      <xdr:spPr>
        <a:xfrm>
          <a:off x="1752111" y="16700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59534</xdr:rowOff>
    </xdr:from>
    <xdr:to>
      <xdr:col>6</xdr:col>
      <xdr:colOff>38100</xdr:colOff>
      <xdr:row>97</xdr:row>
      <xdr:rowOff>161134</xdr:rowOff>
    </xdr:to>
    <xdr:sp macro="" textlink="">
      <xdr:nvSpPr>
        <xdr:cNvPr id="262" name="楕円 261"/>
        <xdr:cNvSpPr/>
      </xdr:nvSpPr>
      <xdr:spPr>
        <a:xfrm>
          <a:off x="1079500" y="16690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152261</xdr:rowOff>
    </xdr:from>
    <xdr:ext cx="534377" cy="259045"/>
    <xdr:sp macro="" textlink="">
      <xdr:nvSpPr>
        <xdr:cNvPr id="263" name="テキスト ボックス 262"/>
        <xdr:cNvSpPr txBox="1"/>
      </xdr:nvSpPr>
      <xdr:spPr>
        <a:xfrm>
          <a:off x="863111" y="16782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5" name="テキスト ボックス 284"/>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98923</xdr:rowOff>
    </xdr:from>
    <xdr:to>
      <xdr:col>54</xdr:col>
      <xdr:colOff>189865</xdr:colOff>
      <xdr:row>38</xdr:row>
      <xdr:rowOff>137099</xdr:rowOff>
    </xdr:to>
    <xdr:cxnSp macro="">
      <xdr:nvCxnSpPr>
        <xdr:cNvPr id="287" name="直線コネクタ 286"/>
        <xdr:cNvCxnSpPr/>
      </xdr:nvCxnSpPr>
      <xdr:spPr>
        <a:xfrm flipV="1">
          <a:off x="10475595" y="5413873"/>
          <a:ext cx="1270" cy="123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140926</xdr:rowOff>
    </xdr:from>
    <xdr:ext cx="534377" cy="259045"/>
    <xdr:sp macro="" textlink="">
      <xdr:nvSpPr>
        <xdr:cNvPr id="288" name="補助費等最小値テキスト"/>
        <xdr:cNvSpPr txBox="1"/>
      </xdr:nvSpPr>
      <xdr:spPr>
        <a:xfrm>
          <a:off x="10528300" y="6656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137099</xdr:rowOff>
    </xdr:from>
    <xdr:to>
      <xdr:col>55</xdr:col>
      <xdr:colOff>88900</xdr:colOff>
      <xdr:row>38</xdr:row>
      <xdr:rowOff>137099</xdr:rowOff>
    </xdr:to>
    <xdr:cxnSp macro="">
      <xdr:nvCxnSpPr>
        <xdr:cNvPr id="289" name="直線コネクタ 288"/>
        <xdr:cNvCxnSpPr/>
      </xdr:nvCxnSpPr>
      <xdr:spPr>
        <a:xfrm>
          <a:off x="10388600" y="665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45600</xdr:rowOff>
    </xdr:from>
    <xdr:ext cx="599010" cy="259045"/>
    <xdr:sp macro="" textlink="">
      <xdr:nvSpPr>
        <xdr:cNvPr id="290" name="補助費等最大値テキスト"/>
        <xdr:cNvSpPr txBox="1"/>
      </xdr:nvSpPr>
      <xdr:spPr>
        <a:xfrm>
          <a:off x="10528300" y="518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98923</xdr:rowOff>
    </xdr:from>
    <xdr:to>
      <xdr:col>55</xdr:col>
      <xdr:colOff>88900</xdr:colOff>
      <xdr:row>31</xdr:row>
      <xdr:rowOff>98923</xdr:rowOff>
    </xdr:to>
    <xdr:cxnSp macro="">
      <xdr:nvCxnSpPr>
        <xdr:cNvPr id="291" name="直線コネクタ 290"/>
        <xdr:cNvCxnSpPr/>
      </xdr:nvCxnSpPr>
      <xdr:spPr>
        <a:xfrm>
          <a:off x="10388600" y="5413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32</xdr:row>
      <xdr:rowOff>142001</xdr:rowOff>
    </xdr:from>
    <xdr:to>
      <xdr:col>55</xdr:col>
      <xdr:colOff>0</xdr:colOff>
      <xdr:row>35</xdr:row>
      <xdr:rowOff>45682</xdr:rowOff>
    </xdr:to>
    <xdr:cxnSp macro="">
      <xdr:nvCxnSpPr>
        <xdr:cNvPr id="292" name="直線コネクタ 291"/>
        <xdr:cNvCxnSpPr/>
      </xdr:nvCxnSpPr>
      <xdr:spPr>
        <a:xfrm flipV="1">
          <a:off x="9639300" y="5628401"/>
          <a:ext cx="838200" cy="418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126582</xdr:rowOff>
    </xdr:from>
    <xdr:ext cx="599010" cy="259045"/>
    <xdr:sp macro="" textlink="">
      <xdr:nvSpPr>
        <xdr:cNvPr id="293" name="補助費等平均値テキスト"/>
        <xdr:cNvSpPr txBox="1"/>
      </xdr:nvSpPr>
      <xdr:spPr>
        <a:xfrm>
          <a:off x="10528300" y="6298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148155</xdr:rowOff>
    </xdr:from>
    <xdr:to>
      <xdr:col>55</xdr:col>
      <xdr:colOff>50800</xdr:colOff>
      <xdr:row>37</xdr:row>
      <xdr:rowOff>78305</xdr:rowOff>
    </xdr:to>
    <xdr:sp macro="" textlink="">
      <xdr:nvSpPr>
        <xdr:cNvPr id="294" name="フローチャート: 判断 293"/>
        <xdr:cNvSpPr/>
      </xdr:nvSpPr>
      <xdr:spPr>
        <a:xfrm>
          <a:off x="104267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45682</xdr:rowOff>
    </xdr:from>
    <xdr:to>
      <xdr:col>50</xdr:col>
      <xdr:colOff>114300</xdr:colOff>
      <xdr:row>35</xdr:row>
      <xdr:rowOff>130870</xdr:rowOff>
    </xdr:to>
    <xdr:cxnSp macro="">
      <xdr:nvCxnSpPr>
        <xdr:cNvPr id="295" name="直線コネクタ 294"/>
        <xdr:cNvCxnSpPr/>
      </xdr:nvCxnSpPr>
      <xdr:spPr>
        <a:xfrm flipV="1">
          <a:off x="8750300" y="6046432"/>
          <a:ext cx="889000" cy="8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134586</xdr:rowOff>
    </xdr:from>
    <xdr:to>
      <xdr:col>50</xdr:col>
      <xdr:colOff>165100</xdr:colOff>
      <xdr:row>37</xdr:row>
      <xdr:rowOff>64736</xdr:rowOff>
    </xdr:to>
    <xdr:sp macro="" textlink="">
      <xdr:nvSpPr>
        <xdr:cNvPr id="296" name="フローチャート: 判断 295"/>
        <xdr:cNvSpPr/>
      </xdr:nvSpPr>
      <xdr:spPr>
        <a:xfrm>
          <a:off x="9588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55863</xdr:rowOff>
    </xdr:from>
    <xdr:ext cx="599010" cy="259045"/>
    <xdr:sp macro="" textlink="">
      <xdr:nvSpPr>
        <xdr:cNvPr id="297" name="テキスト ボックス 296"/>
        <xdr:cNvSpPr txBox="1"/>
      </xdr:nvSpPr>
      <xdr:spPr>
        <a:xfrm>
          <a:off x="9339795" y="6399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34</xdr:row>
      <xdr:rowOff>129857</xdr:rowOff>
    </xdr:from>
    <xdr:to>
      <xdr:col>45</xdr:col>
      <xdr:colOff>177800</xdr:colOff>
      <xdr:row>35</xdr:row>
      <xdr:rowOff>130870</xdr:rowOff>
    </xdr:to>
    <xdr:cxnSp macro="">
      <xdr:nvCxnSpPr>
        <xdr:cNvPr id="298" name="直線コネクタ 297"/>
        <xdr:cNvCxnSpPr/>
      </xdr:nvCxnSpPr>
      <xdr:spPr>
        <a:xfrm>
          <a:off x="7861300" y="5959157"/>
          <a:ext cx="889000" cy="172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162862</xdr:rowOff>
    </xdr:from>
    <xdr:to>
      <xdr:col>46</xdr:col>
      <xdr:colOff>38100</xdr:colOff>
      <xdr:row>37</xdr:row>
      <xdr:rowOff>93012</xdr:rowOff>
    </xdr:to>
    <xdr:sp macro="" textlink="">
      <xdr:nvSpPr>
        <xdr:cNvPr id="299" name="フローチャート: 判断 298"/>
        <xdr:cNvSpPr/>
      </xdr:nvSpPr>
      <xdr:spPr>
        <a:xfrm>
          <a:off x="8699500" y="633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84139</xdr:rowOff>
    </xdr:from>
    <xdr:ext cx="599010" cy="259045"/>
    <xdr:sp macro="" textlink="">
      <xdr:nvSpPr>
        <xdr:cNvPr id="300" name="テキスト ボックス 299"/>
        <xdr:cNvSpPr txBox="1"/>
      </xdr:nvSpPr>
      <xdr:spPr>
        <a:xfrm>
          <a:off x="8450795" y="6427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34</xdr:row>
      <xdr:rowOff>129857</xdr:rowOff>
    </xdr:from>
    <xdr:to>
      <xdr:col>41</xdr:col>
      <xdr:colOff>50800</xdr:colOff>
      <xdr:row>36</xdr:row>
      <xdr:rowOff>64978</xdr:rowOff>
    </xdr:to>
    <xdr:cxnSp macro="">
      <xdr:nvCxnSpPr>
        <xdr:cNvPr id="301" name="直線コネクタ 300"/>
        <xdr:cNvCxnSpPr/>
      </xdr:nvCxnSpPr>
      <xdr:spPr>
        <a:xfrm flipV="1">
          <a:off x="6972300" y="5959157"/>
          <a:ext cx="889000" cy="278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2137</xdr:rowOff>
    </xdr:from>
    <xdr:to>
      <xdr:col>41</xdr:col>
      <xdr:colOff>101600</xdr:colOff>
      <xdr:row>37</xdr:row>
      <xdr:rowOff>103737</xdr:rowOff>
    </xdr:to>
    <xdr:sp macro="" textlink="">
      <xdr:nvSpPr>
        <xdr:cNvPr id="302" name="フローチャート: 判断 301"/>
        <xdr:cNvSpPr/>
      </xdr:nvSpPr>
      <xdr:spPr>
        <a:xfrm>
          <a:off x="78105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94864</xdr:rowOff>
    </xdr:from>
    <xdr:ext cx="599010" cy="259045"/>
    <xdr:sp macro="" textlink="">
      <xdr:nvSpPr>
        <xdr:cNvPr id="303" name="テキスト ボックス 302"/>
        <xdr:cNvSpPr txBox="1"/>
      </xdr:nvSpPr>
      <xdr:spPr>
        <a:xfrm>
          <a:off x="7561795" y="6438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13572</xdr:rowOff>
    </xdr:from>
    <xdr:to>
      <xdr:col>36</xdr:col>
      <xdr:colOff>165100</xdr:colOff>
      <xdr:row>37</xdr:row>
      <xdr:rowOff>115172</xdr:rowOff>
    </xdr:to>
    <xdr:sp macro="" textlink="">
      <xdr:nvSpPr>
        <xdr:cNvPr id="304" name="フローチャート: 判断 303"/>
        <xdr:cNvSpPr/>
      </xdr:nvSpPr>
      <xdr:spPr>
        <a:xfrm>
          <a:off x="6921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106299</xdr:rowOff>
    </xdr:from>
    <xdr:ext cx="599010" cy="259045"/>
    <xdr:sp macro="" textlink="">
      <xdr:nvSpPr>
        <xdr:cNvPr id="305" name="テキスト ボックス 304"/>
        <xdr:cNvSpPr txBox="1"/>
      </xdr:nvSpPr>
      <xdr:spPr>
        <a:xfrm>
          <a:off x="6672795" y="64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32</xdr:row>
      <xdr:rowOff>91201</xdr:rowOff>
    </xdr:from>
    <xdr:to>
      <xdr:col>55</xdr:col>
      <xdr:colOff>50800</xdr:colOff>
      <xdr:row>33</xdr:row>
      <xdr:rowOff>21351</xdr:rowOff>
    </xdr:to>
    <xdr:sp macro="" textlink="">
      <xdr:nvSpPr>
        <xdr:cNvPr id="311" name="楕円 310"/>
        <xdr:cNvSpPr/>
      </xdr:nvSpPr>
      <xdr:spPr>
        <a:xfrm>
          <a:off x="10426700" y="5577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31</xdr:row>
      <xdr:rowOff>114078</xdr:rowOff>
    </xdr:from>
    <xdr:ext cx="599010" cy="259045"/>
    <xdr:sp macro="" textlink="">
      <xdr:nvSpPr>
        <xdr:cNvPr id="312" name="補助費等該当値テキスト"/>
        <xdr:cNvSpPr txBox="1"/>
      </xdr:nvSpPr>
      <xdr:spPr>
        <a:xfrm>
          <a:off x="10528300" y="5429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578,792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166332</xdr:rowOff>
    </xdr:from>
    <xdr:to>
      <xdr:col>50</xdr:col>
      <xdr:colOff>165100</xdr:colOff>
      <xdr:row>35</xdr:row>
      <xdr:rowOff>96482</xdr:rowOff>
    </xdr:to>
    <xdr:sp macro="" textlink="">
      <xdr:nvSpPr>
        <xdr:cNvPr id="313" name="楕円 312"/>
        <xdr:cNvSpPr/>
      </xdr:nvSpPr>
      <xdr:spPr>
        <a:xfrm>
          <a:off x="9588500" y="5995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113009</xdr:rowOff>
    </xdr:from>
    <xdr:ext cx="599010" cy="259045"/>
    <xdr:sp macro="" textlink="">
      <xdr:nvSpPr>
        <xdr:cNvPr id="314" name="テキスト ボックス 313"/>
        <xdr:cNvSpPr txBox="1"/>
      </xdr:nvSpPr>
      <xdr:spPr>
        <a:xfrm>
          <a:off x="9339795" y="5770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80070</xdr:rowOff>
    </xdr:from>
    <xdr:to>
      <xdr:col>46</xdr:col>
      <xdr:colOff>38100</xdr:colOff>
      <xdr:row>36</xdr:row>
      <xdr:rowOff>10220</xdr:rowOff>
    </xdr:to>
    <xdr:sp macro="" textlink="">
      <xdr:nvSpPr>
        <xdr:cNvPr id="315" name="楕円 314"/>
        <xdr:cNvSpPr/>
      </xdr:nvSpPr>
      <xdr:spPr>
        <a:xfrm>
          <a:off x="8699500" y="608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26747</xdr:rowOff>
    </xdr:from>
    <xdr:ext cx="599010" cy="259045"/>
    <xdr:sp macro="" textlink="">
      <xdr:nvSpPr>
        <xdr:cNvPr id="316" name="テキスト ボックス 315"/>
        <xdr:cNvSpPr txBox="1"/>
      </xdr:nvSpPr>
      <xdr:spPr>
        <a:xfrm>
          <a:off x="8450795" y="5856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34</xdr:row>
      <xdr:rowOff>79057</xdr:rowOff>
    </xdr:from>
    <xdr:to>
      <xdr:col>41</xdr:col>
      <xdr:colOff>101600</xdr:colOff>
      <xdr:row>35</xdr:row>
      <xdr:rowOff>9207</xdr:rowOff>
    </xdr:to>
    <xdr:sp macro="" textlink="">
      <xdr:nvSpPr>
        <xdr:cNvPr id="317" name="楕円 316"/>
        <xdr:cNvSpPr/>
      </xdr:nvSpPr>
      <xdr:spPr>
        <a:xfrm>
          <a:off x="7810500" y="5908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25734</xdr:rowOff>
    </xdr:from>
    <xdr:ext cx="599010" cy="259045"/>
    <xdr:sp macro="" textlink="">
      <xdr:nvSpPr>
        <xdr:cNvPr id="318" name="テキスト ボックス 317"/>
        <xdr:cNvSpPr txBox="1"/>
      </xdr:nvSpPr>
      <xdr:spPr>
        <a:xfrm>
          <a:off x="7561795" y="5683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14178</xdr:rowOff>
    </xdr:from>
    <xdr:to>
      <xdr:col>36</xdr:col>
      <xdr:colOff>165100</xdr:colOff>
      <xdr:row>36</xdr:row>
      <xdr:rowOff>115778</xdr:rowOff>
    </xdr:to>
    <xdr:sp macro="" textlink="">
      <xdr:nvSpPr>
        <xdr:cNvPr id="319" name="楕円 318"/>
        <xdr:cNvSpPr/>
      </xdr:nvSpPr>
      <xdr:spPr>
        <a:xfrm>
          <a:off x="6921500" y="6186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132305</xdr:rowOff>
    </xdr:from>
    <xdr:ext cx="599010" cy="259045"/>
    <xdr:sp macro="" textlink="">
      <xdr:nvSpPr>
        <xdr:cNvPr id="320" name="テキスト ボックス 319"/>
        <xdr:cNvSpPr txBox="1"/>
      </xdr:nvSpPr>
      <xdr:spPr>
        <a:xfrm>
          <a:off x="6672795" y="59616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2" name="直線コネクタ 341"/>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3" name="普通建設事業費最小値テキスト"/>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4" name="直線コネクタ 343"/>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5" name="普通建設事業費最大値テキスト"/>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6" name="直線コネクタ 345"/>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147910</xdr:rowOff>
    </xdr:from>
    <xdr:to>
      <xdr:col>55</xdr:col>
      <xdr:colOff>0</xdr:colOff>
      <xdr:row>56</xdr:row>
      <xdr:rowOff>134890</xdr:rowOff>
    </xdr:to>
    <xdr:cxnSp macro="">
      <xdr:nvCxnSpPr>
        <xdr:cNvPr id="347" name="直線コネクタ 346"/>
        <xdr:cNvCxnSpPr/>
      </xdr:nvCxnSpPr>
      <xdr:spPr>
        <a:xfrm>
          <a:off x="9639300" y="9063310"/>
          <a:ext cx="838200" cy="672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114610</xdr:rowOff>
    </xdr:from>
    <xdr:ext cx="599010" cy="259045"/>
    <xdr:sp macro="" textlink="">
      <xdr:nvSpPr>
        <xdr:cNvPr id="348" name="普通建設事業費平均値テキスト"/>
        <xdr:cNvSpPr txBox="1"/>
      </xdr:nvSpPr>
      <xdr:spPr>
        <a:xfrm>
          <a:off x="10528300" y="9887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49" name="フローチャート: 判断 348"/>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52</xdr:row>
      <xdr:rowOff>147910</xdr:rowOff>
    </xdr:from>
    <xdr:to>
      <xdr:col>50</xdr:col>
      <xdr:colOff>114300</xdr:colOff>
      <xdr:row>53</xdr:row>
      <xdr:rowOff>41014</xdr:rowOff>
    </xdr:to>
    <xdr:cxnSp macro="">
      <xdr:nvCxnSpPr>
        <xdr:cNvPr id="350" name="直線コネクタ 349"/>
        <xdr:cNvCxnSpPr/>
      </xdr:nvCxnSpPr>
      <xdr:spPr>
        <a:xfrm flipV="1">
          <a:off x="8750300" y="9063310"/>
          <a:ext cx="889000" cy="64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1" name="フローチャート: 判断 350"/>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48503</xdr:rowOff>
    </xdr:from>
    <xdr:ext cx="599010" cy="259045"/>
    <xdr:sp macro="" textlink="">
      <xdr:nvSpPr>
        <xdr:cNvPr id="352" name="テキスト ボックス 351"/>
        <xdr:cNvSpPr txBox="1"/>
      </xdr:nvSpPr>
      <xdr:spPr>
        <a:xfrm>
          <a:off x="9339795" y="9992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53</xdr:row>
      <xdr:rowOff>41014</xdr:rowOff>
    </xdr:from>
    <xdr:to>
      <xdr:col>45</xdr:col>
      <xdr:colOff>177800</xdr:colOff>
      <xdr:row>53</xdr:row>
      <xdr:rowOff>150264</xdr:rowOff>
    </xdr:to>
    <xdr:cxnSp macro="">
      <xdr:nvCxnSpPr>
        <xdr:cNvPr id="353" name="直線コネクタ 352"/>
        <xdr:cNvCxnSpPr/>
      </xdr:nvCxnSpPr>
      <xdr:spPr>
        <a:xfrm flipV="1">
          <a:off x="7861300" y="9127864"/>
          <a:ext cx="889000" cy="109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4" name="フローチャート: 判断 353"/>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48150</xdr:rowOff>
    </xdr:from>
    <xdr:ext cx="599010" cy="259045"/>
    <xdr:sp macro="" textlink="">
      <xdr:nvSpPr>
        <xdr:cNvPr id="355" name="テキスト ボックス 354"/>
        <xdr:cNvSpPr txBox="1"/>
      </xdr:nvSpPr>
      <xdr:spPr>
        <a:xfrm>
          <a:off x="8450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150264</xdr:rowOff>
    </xdr:from>
    <xdr:to>
      <xdr:col>41</xdr:col>
      <xdr:colOff>50800</xdr:colOff>
      <xdr:row>55</xdr:row>
      <xdr:rowOff>137674</xdr:rowOff>
    </xdr:to>
    <xdr:cxnSp macro="">
      <xdr:nvCxnSpPr>
        <xdr:cNvPr id="356" name="直線コネクタ 355"/>
        <xdr:cNvCxnSpPr/>
      </xdr:nvCxnSpPr>
      <xdr:spPr>
        <a:xfrm flipV="1">
          <a:off x="6972300" y="9237114"/>
          <a:ext cx="889000" cy="330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7" name="フローチャート: 判断 356"/>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53401</xdr:rowOff>
    </xdr:from>
    <xdr:ext cx="599010" cy="259045"/>
    <xdr:sp macro="" textlink="">
      <xdr:nvSpPr>
        <xdr:cNvPr id="358" name="テキスト ボックス 357"/>
        <xdr:cNvSpPr txBox="1"/>
      </xdr:nvSpPr>
      <xdr:spPr>
        <a:xfrm>
          <a:off x="7561795" y="999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59" name="フローチャート: 判断 358"/>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29374</xdr:rowOff>
    </xdr:from>
    <xdr:ext cx="599010" cy="259045"/>
    <xdr:sp macro="" textlink="">
      <xdr:nvSpPr>
        <xdr:cNvPr id="360" name="テキスト ボックス 359"/>
        <xdr:cNvSpPr txBox="1"/>
      </xdr:nvSpPr>
      <xdr:spPr>
        <a:xfrm>
          <a:off x="6672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84090</xdr:rowOff>
    </xdr:from>
    <xdr:to>
      <xdr:col>55</xdr:col>
      <xdr:colOff>50800</xdr:colOff>
      <xdr:row>57</xdr:row>
      <xdr:rowOff>14240</xdr:rowOff>
    </xdr:to>
    <xdr:sp macro="" textlink="">
      <xdr:nvSpPr>
        <xdr:cNvPr id="366" name="楕円 365"/>
        <xdr:cNvSpPr/>
      </xdr:nvSpPr>
      <xdr:spPr>
        <a:xfrm>
          <a:off x="10426700" y="968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106967</xdr:rowOff>
    </xdr:from>
    <xdr:ext cx="599010" cy="259045"/>
    <xdr:sp macro="" textlink="">
      <xdr:nvSpPr>
        <xdr:cNvPr id="367" name="普通建設事業費該当値テキスト"/>
        <xdr:cNvSpPr txBox="1"/>
      </xdr:nvSpPr>
      <xdr:spPr>
        <a:xfrm>
          <a:off x="10528300" y="9536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760,520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52</xdr:row>
      <xdr:rowOff>97110</xdr:rowOff>
    </xdr:from>
    <xdr:to>
      <xdr:col>50</xdr:col>
      <xdr:colOff>165100</xdr:colOff>
      <xdr:row>53</xdr:row>
      <xdr:rowOff>27260</xdr:rowOff>
    </xdr:to>
    <xdr:sp macro="" textlink="">
      <xdr:nvSpPr>
        <xdr:cNvPr id="368" name="楕円 367"/>
        <xdr:cNvSpPr/>
      </xdr:nvSpPr>
      <xdr:spPr>
        <a:xfrm>
          <a:off x="9588500" y="9012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51</xdr:row>
      <xdr:rowOff>43787</xdr:rowOff>
    </xdr:from>
    <xdr:ext cx="690189" cy="259045"/>
    <xdr:sp macro="" textlink="">
      <xdr:nvSpPr>
        <xdr:cNvPr id="369" name="テキスト ボックス 368"/>
        <xdr:cNvSpPr txBox="1"/>
      </xdr:nvSpPr>
      <xdr:spPr>
        <a:xfrm>
          <a:off x="9294205" y="87877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52</xdr:row>
      <xdr:rowOff>161664</xdr:rowOff>
    </xdr:from>
    <xdr:to>
      <xdr:col>46</xdr:col>
      <xdr:colOff>38100</xdr:colOff>
      <xdr:row>53</xdr:row>
      <xdr:rowOff>91814</xdr:rowOff>
    </xdr:to>
    <xdr:sp macro="" textlink="">
      <xdr:nvSpPr>
        <xdr:cNvPr id="370" name="楕円 369"/>
        <xdr:cNvSpPr/>
      </xdr:nvSpPr>
      <xdr:spPr>
        <a:xfrm>
          <a:off x="8699500" y="907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51</xdr:row>
      <xdr:rowOff>108341</xdr:rowOff>
    </xdr:from>
    <xdr:ext cx="690189" cy="259045"/>
    <xdr:sp macro="" textlink="">
      <xdr:nvSpPr>
        <xdr:cNvPr id="371" name="テキスト ボックス 370"/>
        <xdr:cNvSpPr txBox="1"/>
      </xdr:nvSpPr>
      <xdr:spPr>
        <a:xfrm>
          <a:off x="8405205" y="88522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2,090,849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53</xdr:row>
      <xdr:rowOff>99464</xdr:rowOff>
    </xdr:from>
    <xdr:to>
      <xdr:col>41</xdr:col>
      <xdr:colOff>101600</xdr:colOff>
      <xdr:row>54</xdr:row>
      <xdr:rowOff>29614</xdr:rowOff>
    </xdr:to>
    <xdr:sp macro="" textlink="">
      <xdr:nvSpPr>
        <xdr:cNvPr id="372" name="楕円 371"/>
        <xdr:cNvSpPr/>
      </xdr:nvSpPr>
      <xdr:spPr>
        <a:xfrm>
          <a:off x="7810500" y="918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52</xdr:row>
      <xdr:rowOff>46141</xdr:rowOff>
    </xdr:from>
    <xdr:ext cx="690189" cy="259045"/>
    <xdr:sp macro="" textlink="">
      <xdr:nvSpPr>
        <xdr:cNvPr id="373" name="テキスト ボックス 372"/>
        <xdr:cNvSpPr txBox="1"/>
      </xdr:nvSpPr>
      <xdr:spPr>
        <a:xfrm>
          <a:off x="7516205" y="89615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86874</xdr:rowOff>
    </xdr:from>
    <xdr:to>
      <xdr:col>36</xdr:col>
      <xdr:colOff>165100</xdr:colOff>
      <xdr:row>56</xdr:row>
      <xdr:rowOff>17024</xdr:rowOff>
    </xdr:to>
    <xdr:sp macro="" textlink="">
      <xdr:nvSpPr>
        <xdr:cNvPr id="374" name="楕円 373"/>
        <xdr:cNvSpPr/>
      </xdr:nvSpPr>
      <xdr:spPr>
        <a:xfrm>
          <a:off x="6921500" y="9516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150205</xdr:colOff>
      <xdr:row>54</xdr:row>
      <xdr:rowOff>33551</xdr:rowOff>
    </xdr:from>
    <xdr:ext cx="690189" cy="259045"/>
    <xdr:sp macro="" textlink="">
      <xdr:nvSpPr>
        <xdr:cNvPr id="375" name="テキスト ボックス 374"/>
        <xdr:cNvSpPr txBox="1"/>
      </xdr:nvSpPr>
      <xdr:spPr>
        <a:xfrm>
          <a:off x="6627205" y="92918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399" name="直線コネクタ 398"/>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2" name="普通建設事業費 （ うち新規整備　）最大値テキスト"/>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3" name="直線コネクタ 402"/>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73</xdr:row>
      <xdr:rowOff>30584</xdr:rowOff>
    </xdr:from>
    <xdr:to>
      <xdr:col>55</xdr:col>
      <xdr:colOff>0</xdr:colOff>
      <xdr:row>79</xdr:row>
      <xdr:rowOff>5826</xdr:rowOff>
    </xdr:to>
    <xdr:cxnSp macro="">
      <xdr:nvCxnSpPr>
        <xdr:cNvPr id="404" name="直線コネクタ 403"/>
        <xdr:cNvCxnSpPr/>
      </xdr:nvCxnSpPr>
      <xdr:spPr>
        <a:xfrm>
          <a:off x="9639300" y="12546434"/>
          <a:ext cx="838200" cy="1003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99516</xdr:rowOff>
    </xdr:from>
    <xdr:ext cx="534377" cy="259045"/>
    <xdr:sp macro="" textlink="">
      <xdr:nvSpPr>
        <xdr:cNvPr id="405" name="普通建設事業費 （ うち新規整備　）平均値テキスト"/>
        <xdr:cNvSpPr txBox="1"/>
      </xdr:nvSpPr>
      <xdr:spPr>
        <a:xfrm>
          <a:off x="10528300" y="13301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6" name="フローチャート: 判断 405"/>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73</xdr:row>
      <xdr:rowOff>30584</xdr:rowOff>
    </xdr:from>
    <xdr:to>
      <xdr:col>50</xdr:col>
      <xdr:colOff>114300</xdr:colOff>
      <xdr:row>75</xdr:row>
      <xdr:rowOff>126016</xdr:rowOff>
    </xdr:to>
    <xdr:cxnSp macro="">
      <xdr:nvCxnSpPr>
        <xdr:cNvPr id="407" name="直線コネクタ 406"/>
        <xdr:cNvCxnSpPr/>
      </xdr:nvCxnSpPr>
      <xdr:spPr>
        <a:xfrm flipV="1">
          <a:off x="8750300" y="12546434"/>
          <a:ext cx="889000" cy="438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08" name="フローチャート: 判断 407"/>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158103</xdr:rowOff>
    </xdr:from>
    <xdr:ext cx="534377" cy="259045"/>
    <xdr:sp macro="" textlink="">
      <xdr:nvSpPr>
        <xdr:cNvPr id="409" name="テキスト ボックス 408"/>
        <xdr:cNvSpPr txBox="1"/>
      </xdr:nvSpPr>
      <xdr:spPr>
        <a:xfrm>
          <a:off x="9372111" y="13531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72</xdr:row>
      <xdr:rowOff>119168</xdr:rowOff>
    </xdr:from>
    <xdr:to>
      <xdr:col>45</xdr:col>
      <xdr:colOff>177800</xdr:colOff>
      <xdr:row>75</xdr:row>
      <xdr:rowOff>126016</xdr:rowOff>
    </xdr:to>
    <xdr:cxnSp macro="">
      <xdr:nvCxnSpPr>
        <xdr:cNvPr id="410" name="直線コネクタ 409"/>
        <xdr:cNvCxnSpPr/>
      </xdr:nvCxnSpPr>
      <xdr:spPr>
        <a:xfrm>
          <a:off x="7861300" y="12463568"/>
          <a:ext cx="889000" cy="521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1" name="フローチャート: 判断 410"/>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137270</xdr:rowOff>
    </xdr:from>
    <xdr:ext cx="534377" cy="259045"/>
    <xdr:sp macro="" textlink="">
      <xdr:nvSpPr>
        <xdr:cNvPr id="412" name="テキスト ボックス 411"/>
        <xdr:cNvSpPr txBox="1"/>
      </xdr:nvSpPr>
      <xdr:spPr>
        <a:xfrm>
          <a:off x="8483111" y="13510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72</xdr:row>
      <xdr:rowOff>119168</xdr:rowOff>
    </xdr:from>
    <xdr:to>
      <xdr:col>41</xdr:col>
      <xdr:colOff>50800</xdr:colOff>
      <xdr:row>79</xdr:row>
      <xdr:rowOff>42077</xdr:rowOff>
    </xdr:to>
    <xdr:cxnSp macro="">
      <xdr:nvCxnSpPr>
        <xdr:cNvPr id="413" name="直線コネクタ 412"/>
        <xdr:cNvCxnSpPr/>
      </xdr:nvCxnSpPr>
      <xdr:spPr>
        <a:xfrm flipV="1">
          <a:off x="6972300" y="12463568"/>
          <a:ext cx="889000" cy="1123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4" name="フローチャート: 判断 413"/>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109934</xdr:rowOff>
    </xdr:from>
    <xdr:ext cx="599010" cy="259045"/>
    <xdr:sp macro="" textlink="">
      <xdr:nvSpPr>
        <xdr:cNvPr id="415" name="テキスト ボックス 414"/>
        <xdr:cNvSpPr txBox="1"/>
      </xdr:nvSpPr>
      <xdr:spPr>
        <a:xfrm>
          <a:off x="7561795" y="13483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6" name="フローチャート: 判断 415"/>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82669</xdr:rowOff>
    </xdr:from>
    <xdr:ext cx="599010" cy="259045"/>
    <xdr:sp macro="" textlink="">
      <xdr:nvSpPr>
        <xdr:cNvPr id="417" name="テキスト ボックス 416"/>
        <xdr:cNvSpPr txBox="1"/>
      </xdr:nvSpPr>
      <xdr:spPr>
        <a:xfrm>
          <a:off x="6672795"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126476</xdr:rowOff>
    </xdr:from>
    <xdr:to>
      <xdr:col>55</xdr:col>
      <xdr:colOff>50800</xdr:colOff>
      <xdr:row>79</xdr:row>
      <xdr:rowOff>56626</xdr:rowOff>
    </xdr:to>
    <xdr:sp macro="" textlink="">
      <xdr:nvSpPr>
        <xdr:cNvPr id="423" name="楕円 422"/>
        <xdr:cNvSpPr/>
      </xdr:nvSpPr>
      <xdr:spPr>
        <a:xfrm>
          <a:off x="10426700" y="13499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55066</xdr:rowOff>
    </xdr:from>
    <xdr:ext cx="534377" cy="259045"/>
    <xdr:sp macro="" textlink="">
      <xdr:nvSpPr>
        <xdr:cNvPr id="424" name="普通建設事業費 （ うち新規整備　）該当値テキスト"/>
        <xdr:cNvSpPr txBox="1"/>
      </xdr:nvSpPr>
      <xdr:spPr>
        <a:xfrm>
          <a:off x="10528300" y="13428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72</xdr:row>
      <xdr:rowOff>151234</xdr:rowOff>
    </xdr:from>
    <xdr:to>
      <xdr:col>50</xdr:col>
      <xdr:colOff>165100</xdr:colOff>
      <xdr:row>73</xdr:row>
      <xdr:rowOff>81384</xdr:rowOff>
    </xdr:to>
    <xdr:sp macro="" textlink="">
      <xdr:nvSpPr>
        <xdr:cNvPr id="425" name="楕円 424"/>
        <xdr:cNvSpPr/>
      </xdr:nvSpPr>
      <xdr:spPr>
        <a:xfrm>
          <a:off x="9588500" y="12495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71</xdr:row>
      <xdr:rowOff>97911</xdr:rowOff>
    </xdr:from>
    <xdr:ext cx="599010" cy="259045"/>
    <xdr:sp macro="" textlink="">
      <xdr:nvSpPr>
        <xdr:cNvPr id="426" name="テキスト ボックス 425"/>
        <xdr:cNvSpPr txBox="1"/>
      </xdr:nvSpPr>
      <xdr:spPr>
        <a:xfrm>
          <a:off x="9339795" y="12270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75216</xdr:rowOff>
    </xdr:from>
    <xdr:to>
      <xdr:col>46</xdr:col>
      <xdr:colOff>38100</xdr:colOff>
      <xdr:row>76</xdr:row>
      <xdr:rowOff>5366</xdr:rowOff>
    </xdr:to>
    <xdr:sp macro="" textlink="">
      <xdr:nvSpPr>
        <xdr:cNvPr id="427" name="楕円 426"/>
        <xdr:cNvSpPr/>
      </xdr:nvSpPr>
      <xdr:spPr>
        <a:xfrm>
          <a:off x="8699500" y="12933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74</xdr:row>
      <xdr:rowOff>21893</xdr:rowOff>
    </xdr:from>
    <xdr:ext cx="599010" cy="259045"/>
    <xdr:sp macro="" textlink="">
      <xdr:nvSpPr>
        <xdr:cNvPr id="428" name="テキスト ボックス 427"/>
        <xdr:cNvSpPr txBox="1"/>
      </xdr:nvSpPr>
      <xdr:spPr>
        <a:xfrm>
          <a:off x="8450795" y="127091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72</xdr:row>
      <xdr:rowOff>68368</xdr:rowOff>
    </xdr:from>
    <xdr:to>
      <xdr:col>41</xdr:col>
      <xdr:colOff>101600</xdr:colOff>
      <xdr:row>72</xdr:row>
      <xdr:rowOff>169968</xdr:rowOff>
    </xdr:to>
    <xdr:sp macro="" textlink="">
      <xdr:nvSpPr>
        <xdr:cNvPr id="429" name="楕円 428"/>
        <xdr:cNvSpPr/>
      </xdr:nvSpPr>
      <xdr:spPr>
        <a:xfrm>
          <a:off x="7810500" y="12412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71</xdr:row>
      <xdr:rowOff>15045</xdr:rowOff>
    </xdr:from>
    <xdr:ext cx="599010" cy="259045"/>
    <xdr:sp macro="" textlink="">
      <xdr:nvSpPr>
        <xdr:cNvPr id="430" name="テキスト ボックス 429"/>
        <xdr:cNvSpPr txBox="1"/>
      </xdr:nvSpPr>
      <xdr:spPr>
        <a:xfrm>
          <a:off x="7561795" y="12187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162727</xdr:rowOff>
    </xdr:from>
    <xdr:to>
      <xdr:col>36</xdr:col>
      <xdr:colOff>165100</xdr:colOff>
      <xdr:row>79</xdr:row>
      <xdr:rowOff>92877</xdr:rowOff>
    </xdr:to>
    <xdr:sp macro="" textlink="">
      <xdr:nvSpPr>
        <xdr:cNvPr id="431" name="楕円 430"/>
        <xdr:cNvSpPr/>
      </xdr:nvSpPr>
      <xdr:spPr>
        <a:xfrm>
          <a:off x="6921500" y="13535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84004</xdr:rowOff>
    </xdr:from>
    <xdr:ext cx="469744" cy="259045"/>
    <xdr:sp macro="" textlink="">
      <xdr:nvSpPr>
        <xdr:cNvPr id="432" name="テキスト ボックス 431"/>
        <xdr:cNvSpPr txBox="1"/>
      </xdr:nvSpPr>
      <xdr:spPr>
        <a:xfrm>
          <a:off x="6737428" y="13628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4" name="直線コネクタ 453"/>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5" name="普通建設事業費 （ うち更新整備　）最小値テキスト"/>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6" name="直線コネクタ 455"/>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7" name="普通建設事業費 （ うち更新整備　）最大値テキスト"/>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58" name="直線コネクタ 457"/>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163249</xdr:rowOff>
    </xdr:from>
    <xdr:to>
      <xdr:col>55</xdr:col>
      <xdr:colOff>0</xdr:colOff>
      <xdr:row>97</xdr:row>
      <xdr:rowOff>82553</xdr:rowOff>
    </xdr:to>
    <xdr:cxnSp macro="">
      <xdr:nvCxnSpPr>
        <xdr:cNvPr id="459" name="直線コネクタ 458"/>
        <xdr:cNvCxnSpPr/>
      </xdr:nvCxnSpPr>
      <xdr:spPr>
        <a:xfrm>
          <a:off x="9639300" y="16450999"/>
          <a:ext cx="838200" cy="262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3680</xdr:rowOff>
    </xdr:from>
    <xdr:ext cx="599010" cy="259045"/>
    <xdr:sp macro="" textlink="">
      <xdr:nvSpPr>
        <xdr:cNvPr id="460" name="普通建設事業費 （ うち更新整備　）平均値テキスト"/>
        <xdr:cNvSpPr txBox="1"/>
      </xdr:nvSpPr>
      <xdr:spPr>
        <a:xfrm>
          <a:off x="10528300" y="16805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1" name="フローチャート: 判断 460"/>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11406</xdr:rowOff>
    </xdr:from>
    <xdr:to>
      <xdr:col>50</xdr:col>
      <xdr:colOff>114300</xdr:colOff>
      <xdr:row>95</xdr:row>
      <xdr:rowOff>163249</xdr:rowOff>
    </xdr:to>
    <xdr:cxnSp macro="">
      <xdr:nvCxnSpPr>
        <xdr:cNvPr id="462" name="直線コネクタ 461"/>
        <xdr:cNvCxnSpPr/>
      </xdr:nvCxnSpPr>
      <xdr:spPr>
        <a:xfrm>
          <a:off x="8750300" y="16299156"/>
          <a:ext cx="889000" cy="151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3" name="フローチャート: 判断 462"/>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109986</xdr:rowOff>
    </xdr:from>
    <xdr:ext cx="599010" cy="259045"/>
    <xdr:sp macro="" textlink="">
      <xdr:nvSpPr>
        <xdr:cNvPr id="464" name="テキスト ボックス 463"/>
        <xdr:cNvSpPr txBox="1"/>
      </xdr:nvSpPr>
      <xdr:spPr>
        <a:xfrm>
          <a:off x="9339795" y="16912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11406</xdr:rowOff>
    </xdr:from>
    <xdr:to>
      <xdr:col>45</xdr:col>
      <xdr:colOff>177800</xdr:colOff>
      <xdr:row>96</xdr:row>
      <xdr:rowOff>93979</xdr:rowOff>
    </xdr:to>
    <xdr:cxnSp macro="">
      <xdr:nvCxnSpPr>
        <xdr:cNvPr id="465" name="直線コネクタ 464"/>
        <xdr:cNvCxnSpPr/>
      </xdr:nvCxnSpPr>
      <xdr:spPr>
        <a:xfrm flipV="1">
          <a:off x="7861300" y="16299156"/>
          <a:ext cx="889000" cy="254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6" name="フローチャート: 判断 465"/>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114622</xdr:rowOff>
    </xdr:from>
    <xdr:ext cx="599010" cy="259045"/>
    <xdr:sp macro="" textlink="">
      <xdr:nvSpPr>
        <xdr:cNvPr id="467" name="テキスト ボックス 466"/>
        <xdr:cNvSpPr txBox="1"/>
      </xdr:nvSpPr>
      <xdr:spPr>
        <a:xfrm>
          <a:off x="8450795" y="169167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2101</xdr:rowOff>
    </xdr:from>
    <xdr:to>
      <xdr:col>41</xdr:col>
      <xdr:colOff>50800</xdr:colOff>
      <xdr:row>96</xdr:row>
      <xdr:rowOff>93979</xdr:rowOff>
    </xdr:to>
    <xdr:cxnSp macro="">
      <xdr:nvCxnSpPr>
        <xdr:cNvPr id="468" name="直線コネクタ 467"/>
        <xdr:cNvCxnSpPr/>
      </xdr:nvCxnSpPr>
      <xdr:spPr>
        <a:xfrm>
          <a:off x="6972300" y="16461301"/>
          <a:ext cx="889000" cy="91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69" name="フローチャート: 判断 468"/>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123260</xdr:rowOff>
    </xdr:from>
    <xdr:ext cx="599010" cy="259045"/>
    <xdr:sp macro="" textlink="">
      <xdr:nvSpPr>
        <xdr:cNvPr id="470" name="テキスト ボックス 469"/>
        <xdr:cNvSpPr txBox="1"/>
      </xdr:nvSpPr>
      <xdr:spPr>
        <a:xfrm>
          <a:off x="7561795" y="16925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1" name="フローチャート: 判断 470"/>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121069</xdr:rowOff>
    </xdr:from>
    <xdr:ext cx="599010" cy="259045"/>
    <xdr:sp macro="" textlink="">
      <xdr:nvSpPr>
        <xdr:cNvPr id="472" name="テキスト ボックス 471"/>
        <xdr:cNvSpPr txBox="1"/>
      </xdr:nvSpPr>
      <xdr:spPr>
        <a:xfrm>
          <a:off x="6672795" y="16923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31753</xdr:rowOff>
    </xdr:from>
    <xdr:to>
      <xdr:col>55</xdr:col>
      <xdr:colOff>50800</xdr:colOff>
      <xdr:row>97</xdr:row>
      <xdr:rowOff>133353</xdr:rowOff>
    </xdr:to>
    <xdr:sp macro="" textlink="">
      <xdr:nvSpPr>
        <xdr:cNvPr id="478" name="楕円 477"/>
        <xdr:cNvSpPr/>
      </xdr:nvSpPr>
      <xdr:spPr>
        <a:xfrm>
          <a:off x="10426700" y="16662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54630</xdr:rowOff>
    </xdr:from>
    <xdr:ext cx="599010" cy="259045"/>
    <xdr:sp macro="" textlink="">
      <xdr:nvSpPr>
        <xdr:cNvPr id="479" name="普通建設事業費 （ うち更新整備　）該当値テキスト"/>
        <xdr:cNvSpPr txBox="1"/>
      </xdr:nvSpPr>
      <xdr:spPr>
        <a:xfrm>
          <a:off x="10528300" y="16513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499,993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112449</xdr:rowOff>
    </xdr:from>
    <xdr:to>
      <xdr:col>50</xdr:col>
      <xdr:colOff>165100</xdr:colOff>
      <xdr:row>96</xdr:row>
      <xdr:rowOff>42599</xdr:rowOff>
    </xdr:to>
    <xdr:sp macro="" textlink="">
      <xdr:nvSpPr>
        <xdr:cNvPr id="480" name="楕円 479"/>
        <xdr:cNvSpPr/>
      </xdr:nvSpPr>
      <xdr:spPr>
        <a:xfrm>
          <a:off x="9588500" y="16400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94</xdr:row>
      <xdr:rowOff>59126</xdr:rowOff>
    </xdr:from>
    <xdr:ext cx="690189" cy="259045"/>
    <xdr:sp macro="" textlink="">
      <xdr:nvSpPr>
        <xdr:cNvPr id="481" name="テキスト ボックス 480"/>
        <xdr:cNvSpPr txBox="1"/>
      </xdr:nvSpPr>
      <xdr:spPr>
        <a:xfrm>
          <a:off x="9294205" y="161754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1,073,493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132056</xdr:rowOff>
    </xdr:from>
    <xdr:to>
      <xdr:col>46</xdr:col>
      <xdr:colOff>38100</xdr:colOff>
      <xdr:row>95</xdr:row>
      <xdr:rowOff>62206</xdr:rowOff>
    </xdr:to>
    <xdr:sp macro="" textlink="">
      <xdr:nvSpPr>
        <xdr:cNvPr id="482" name="楕円 481"/>
        <xdr:cNvSpPr/>
      </xdr:nvSpPr>
      <xdr:spPr>
        <a:xfrm>
          <a:off x="8699500" y="1624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93</xdr:row>
      <xdr:rowOff>78733</xdr:rowOff>
    </xdr:from>
    <xdr:ext cx="690189" cy="259045"/>
    <xdr:sp macro="" textlink="">
      <xdr:nvSpPr>
        <xdr:cNvPr id="483" name="テキスト ボックス 482"/>
        <xdr:cNvSpPr txBox="1"/>
      </xdr:nvSpPr>
      <xdr:spPr>
        <a:xfrm>
          <a:off x="8405205" y="1602358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1,405,610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43179</xdr:rowOff>
    </xdr:from>
    <xdr:to>
      <xdr:col>41</xdr:col>
      <xdr:colOff>101600</xdr:colOff>
      <xdr:row>96</xdr:row>
      <xdr:rowOff>144779</xdr:rowOff>
    </xdr:to>
    <xdr:sp macro="" textlink="">
      <xdr:nvSpPr>
        <xdr:cNvPr id="484" name="楕円 483"/>
        <xdr:cNvSpPr/>
      </xdr:nvSpPr>
      <xdr:spPr>
        <a:xfrm>
          <a:off x="7810500" y="16502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161306</xdr:rowOff>
    </xdr:from>
    <xdr:ext cx="599010" cy="259045"/>
    <xdr:sp macro="" textlink="">
      <xdr:nvSpPr>
        <xdr:cNvPr id="485" name="テキスト ボックス 484"/>
        <xdr:cNvSpPr txBox="1"/>
      </xdr:nvSpPr>
      <xdr:spPr>
        <a:xfrm>
          <a:off x="7561795" y="16277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122751</xdr:rowOff>
    </xdr:from>
    <xdr:to>
      <xdr:col>36</xdr:col>
      <xdr:colOff>165100</xdr:colOff>
      <xdr:row>96</xdr:row>
      <xdr:rowOff>52901</xdr:rowOff>
    </xdr:to>
    <xdr:sp macro="" textlink="">
      <xdr:nvSpPr>
        <xdr:cNvPr id="486" name="楕円 485"/>
        <xdr:cNvSpPr/>
      </xdr:nvSpPr>
      <xdr:spPr>
        <a:xfrm>
          <a:off x="6921500" y="16410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150205</xdr:colOff>
      <xdr:row>94</xdr:row>
      <xdr:rowOff>69428</xdr:rowOff>
    </xdr:from>
    <xdr:ext cx="690189" cy="259045"/>
    <xdr:sp macro="" textlink="">
      <xdr:nvSpPr>
        <xdr:cNvPr id="487" name="テキスト ボックス 486"/>
        <xdr:cNvSpPr txBox="1"/>
      </xdr:nvSpPr>
      <xdr:spPr>
        <a:xfrm>
          <a:off x="6627205" y="161857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1,050,960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1" name="直線コネクタ 510"/>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4" name="災害復旧事業費最大値テキスト"/>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5" name="直線コネクタ 514"/>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4838</xdr:rowOff>
    </xdr:from>
    <xdr:to>
      <xdr:col>85</xdr:col>
      <xdr:colOff>127000</xdr:colOff>
      <xdr:row>38</xdr:row>
      <xdr:rowOff>108286</xdr:rowOff>
    </xdr:to>
    <xdr:cxnSp macro="">
      <xdr:nvCxnSpPr>
        <xdr:cNvPr id="516" name="直線コネクタ 515"/>
        <xdr:cNvCxnSpPr/>
      </xdr:nvCxnSpPr>
      <xdr:spPr>
        <a:xfrm flipV="1">
          <a:off x="15481300" y="6519938"/>
          <a:ext cx="838200" cy="10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70432</xdr:rowOff>
    </xdr:from>
    <xdr:ext cx="534377" cy="259045"/>
    <xdr:sp macro="" textlink="">
      <xdr:nvSpPr>
        <xdr:cNvPr id="517" name="災害復旧事業費平均値テキスト"/>
        <xdr:cNvSpPr txBox="1"/>
      </xdr:nvSpPr>
      <xdr:spPr>
        <a:xfrm>
          <a:off x="16370300" y="6585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18" name="フローチャート: 判断 517"/>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125458</xdr:rowOff>
    </xdr:from>
    <xdr:to>
      <xdr:col>81</xdr:col>
      <xdr:colOff>50800</xdr:colOff>
      <xdr:row>38</xdr:row>
      <xdr:rowOff>108286</xdr:rowOff>
    </xdr:to>
    <xdr:cxnSp macro="">
      <xdr:nvCxnSpPr>
        <xdr:cNvPr id="519" name="直線コネクタ 518"/>
        <xdr:cNvCxnSpPr/>
      </xdr:nvCxnSpPr>
      <xdr:spPr>
        <a:xfrm>
          <a:off x="14592300" y="6297658"/>
          <a:ext cx="889000" cy="325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0" name="フローチャート: 判断 519"/>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21809</xdr:rowOff>
    </xdr:from>
    <xdr:ext cx="534377" cy="259045"/>
    <xdr:sp macro="" textlink="">
      <xdr:nvSpPr>
        <xdr:cNvPr id="521" name="テキスト ボックス 520"/>
        <xdr:cNvSpPr txBox="1"/>
      </xdr:nvSpPr>
      <xdr:spPr>
        <a:xfrm>
          <a:off x="15214111" y="670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125458</xdr:rowOff>
    </xdr:from>
    <xdr:to>
      <xdr:col>76</xdr:col>
      <xdr:colOff>114300</xdr:colOff>
      <xdr:row>38</xdr:row>
      <xdr:rowOff>46599</xdr:rowOff>
    </xdr:to>
    <xdr:cxnSp macro="">
      <xdr:nvCxnSpPr>
        <xdr:cNvPr id="522" name="直線コネクタ 521"/>
        <xdr:cNvCxnSpPr/>
      </xdr:nvCxnSpPr>
      <xdr:spPr>
        <a:xfrm flipV="1">
          <a:off x="13703300" y="6297658"/>
          <a:ext cx="889000" cy="264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3" name="フローチャート: 判断 522"/>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15481</xdr:rowOff>
    </xdr:from>
    <xdr:ext cx="534377" cy="259045"/>
    <xdr:sp macro="" textlink="">
      <xdr:nvSpPr>
        <xdr:cNvPr id="524" name="テキスト ボックス 523"/>
        <xdr:cNvSpPr txBox="1"/>
      </xdr:nvSpPr>
      <xdr:spPr>
        <a:xfrm>
          <a:off x="14325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46599</xdr:rowOff>
    </xdr:from>
    <xdr:to>
      <xdr:col>71</xdr:col>
      <xdr:colOff>177800</xdr:colOff>
      <xdr:row>39</xdr:row>
      <xdr:rowOff>3138</xdr:rowOff>
    </xdr:to>
    <xdr:cxnSp macro="">
      <xdr:nvCxnSpPr>
        <xdr:cNvPr id="525" name="直線コネクタ 524"/>
        <xdr:cNvCxnSpPr/>
      </xdr:nvCxnSpPr>
      <xdr:spPr>
        <a:xfrm flipV="1">
          <a:off x="12814300" y="6561699"/>
          <a:ext cx="889000" cy="12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6" name="フローチャート: 判断 525"/>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7" name="テキスト ボックス 526"/>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28" name="フローチャート: 判断 527"/>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42702</xdr:rowOff>
    </xdr:from>
    <xdr:ext cx="534377" cy="259045"/>
    <xdr:sp macro="" textlink="">
      <xdr:nvSpPr>
        <xdr:cNvPr id="529" name="テキスト ボックス 528"/>
        <xdr:cNvSpPr txBox="1"/>
      </xdr:nvSpPr>
      <xdr:spPr>
        <a:xfrm>
          <a:off x="12547111" y="638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125487</xdr:rowOff>
    </xdr:from>
    <xdr:to>
      <xdr:col>85</xdr:col>
      <xdr:colOff>177800</xdr:colOff>
      <xdr:row>38</xdr:row>
      <xdr:rowOff>55637</xdr:rowOff>
    </xdr:to>
    <xdr:sp macro="" textlink="">
      <xdr:nvSpPr>
        <xdr:cNvPr id="535" name="楕円 534"/>
        <xdr:cNvSpPr/>
      </xdr:nvSpPr>
      <xdr:spPr>
        <a:xfrm>
          <a:off x="16268700" y="6469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148364</xdr:rowOff>
    </xdr:from>
    <xdr:ext cx="534377" cy="259045"/>
    <xdr:sp macro="" textlink="">
      <xdr:nvSpPr>
        <xdr:cNvPr id="536" name="災害復旧事業費該当値テキスト"/>
        <xdr:cNvSpPr txBox="1"/>
      </xdr:nvSpPr>
      <xdr:spPr>
        <a:xfrm>
          <a:off x="16370300" y="6320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57486</xdr:rowOff>
    </xdr:from>
    <xdr:to>
      <xdr:col>81</xdr:col>
      <xdr:colOff>101600</xdr:colOff>
      <xdr:row>38</xdr:row>
      <xdr:rowOff>159086</xdr:rowOff>
    </xdr:to>
    <xdr:sp macro="" textlink="">
      <xdr:nvSpPr>
        <xdr:cNvPr id="537" name="楕円 536"/>
        <xdr:cNvSpPr/>
      </xdr:nvSpPr>
      <xdr:spPr>
        <a:xfrm>
          <a:off x="15430500" y="657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4163</xdr:rowOff>
    </xdr:from>
    <xdr:ext cx="534377" cy="259045"/>
    <xdr:sp macro="" textlink="">
      <xdr:nvSpPr>
        <xdr:cNvPr id="538" name="テキスト ボックス 537"/>
        <xdr:cNvSpPr txBox="1"/>
      </xdr:nvSpPr>
      <xdr:spPr>
        <a:xfrm>
          <a:off x="15214111" y="6347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74658</xdr:rowOff>
    </xdr:from>
    <xdr:to>
      <xdr:col>76</xdr:col>
      <xdr:colOff>165100</xdr:colOff>
      <xdr:row>37</xdr:row>
      <xdr:rowOff>4808</xdr:rowOff>
    </xdr:to>
    <xdr:sp macro="" textlink="">
      <xdr:nvSpPr>
        <xdr:cNvPr id="539" name="楕円 538"/>
        <xdr:cNvSpPr/>
      </xdr:nvSpPr>
      <xdr:spPr>
        <a:xfrm>
          <a:off x="14541500" y="6246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21335</xdr:rowOff>
    </xdr:from>
    <xdr:ext cx="599010" cy="259045"/>
    <xdr:sp macro="" textlink="">
      <xdr:nvSpPr>
        <xdr:cNvPr id="540" name="テキスト ボックス 539"/>
        <xdr:cNvSpPr txBox="1"/>
      </xdr:nvSpPr>
      <xdr:spPr>
        <a:xfrm>
          <a:off x="14292795" y="6022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167249</xdr:rowOff>
    </xdr:from>
    <xdr:to>
      <xdr:col>72</xdr:col>
      <xdr:colOff>38100</xdr:colOff>
      <xdr:row>38</xdr:row>
      <xdr:rowOff>97399</xdr:rowOff>
    </xdr:to>
    <xdr:sp macro="" textlink="">
      <xdr:nvSpPr>
        <xdr:cNvPr id="541" name="楕円 540"/>
        <xdr:cNvSpPr/>
      </xdr:nvSpPr>
      <xdr:spPr>
        <a:xfrm>
          <a:off x="13652500" y="6510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113926</xdr:rowOff>
    </xdr:from>
    <xdr:ext cx="534377" cy="259045"/>
    <xdr:sp macro="" textlink="">
      <xdr:nvSpPr>
        <xdr:cNvPr id="542" name="テキスト ボックス 541"/>
        <xdr:cNvSpPr txBox="1"/>
      </xdr:nvSpPr>
      <xdr:spPr>
        <a:xfrm>
          <a:off x="13436111" y="6286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123788</xdr:rowOff>
    </xdr:from>
    <xdr:to>
      <xdr:col>67</xdr:col>
      <xdr:colOff>101600</xdr:colOff>
      <xdr:row>39</xdr:row>
      <xdr:rowOff>53938</xdr:rowOff>
    </xdr:to>
    <xdr:sp macro="" textlink="">
      <xdr:nvSpPr>
        <xdr:cNvPr id="543" name="楕円 542"/>
        <xdr:cNvSpPr/>
      </xdr:nvSpPr>
      <xdr:spPr>
        <a:xfrm>
          <a:off x="12763500" y="663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45065</xdr:rowOff>
    </xdr:from>
    <xdr:ext cx="534377" cy="259045"/>
    <xdr:sp macro="" textlink="">
      <xdr:nvSpPr>
        <xdr:cNvPr id="544" name="テキスト ボックス 543"/>
        <xdr:cNvSpPr txBox="1"/>
      </xdr:nvSpPr>
      <xdr:spPr>
        <a:xfrm>
          <a:off x="12547111" y="6731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6" name="テキスト ボックス 555"/>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8" name="テキスト ボックス 557"/>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0" name="テキスト ボックス 559"/>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2" name="テキスト ボックス 561"/>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4" name="テキスト ボックス 563"/>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6" name="直線コネクタ 565"/>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7" name="失業対策事業費最小値テキスト"/>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8" name="直線コネクタ 567"/>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69" name="失業対策事業費最大値テキスト"/>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0" name="直線コネクタ 569"/>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1" name="直線コネクタ 570"/>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2" name="失業対策事業費平均値テキスト"/>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3" name="フローチャート: 判断 572"/>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4" name="直線コネクタ 573"/>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5" name="フローチャート: 判断 574"/>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6" name="テキスト ボックス 575"/>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7" name="直線コネクタ 576"/>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78" name="フローチャート: 判断 577"/>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79" name="テキスト ボックス 578"/>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0" name="直線コネクタ 579"/>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1" name="フローチャート: 判断 580"/>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2" name="テキスト ボックス 581"/>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3" name="フローチャート: 判断 582"/>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4" name="テキスト ボックス 583"/>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0" name="楕円 589"/>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1" name="失業対策事業費該当値テキスト"/>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2" name="楕円 591"/>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3" name="テキスト ボックス 592"/>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4" name="楕円 593"/>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5" name="テキスト ボックス 594"/>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6" name="楕円 595"/>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7" name="テキスト ボックス 596"/>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8" name="楕円 597"/>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9" name="テキスト ボックス 598"/>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3" name="直線コネクタ 622"/>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4" name="公債費最小値テキスト"/>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5" name="直線コネクタ 624"/>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6" name="公債費最大値テキスト"/>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7" name="直線コネクタ 626"/>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2731</xdr:rowOff>
    </xdr:from>
    <xdr:to>
      <xdr:col>85</xdr:col>
      <xdr:colOff>127000</xdr:colOff>
      <xdr:row>74</xdr:row>
      <xdr:rowOff>79702</xdr:rowOff>
    </xdr:to>
    <xdr:cxnSp macro="">
      <xdr:nvCxnSpPr>
        <xdr:cNvPr id="628" name="直線コネクタ 627"/>
        <xdr:cNvCxnSpPr/>
      </xdr:nvCxnSpPr>
      <xdr:spPr>
        <a:xfrm flipV="1">
          <a:off x="15481300" y="12690031"/>
          <a:ext cx="838200" cy="7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41277</xdr:rowOff>
    </xdr:from>
    <xdr:ext cx="599010" cy="259045"/>
    <xdr:sp macro="" textlink="">
      <xdr:nvSpPr>
        <xdr:cNvPr id="629" name="公債費平均値テキスト"/>
        <xdr:cNvSpPr txBox="1"/>
      </xdr:nvSpPr>
      <xdr:spPr>
        <a:xfrm>
          <a:off x="16370300" y="13242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0" name="フローチャート: 判断 629"/>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79702</xdr:rowOff>
    </xdr:from>
    <xdr:to>
      <xdr:col>81</xdr:col>
      <xdr:colOff>50800</xdr:colOff>
      <xdr:row>74</xdr:row>
      <xdr:rowOff>87926</xdr:rowOff>
    </xdr:to>
    <xdr:cxnSp macro="">
      <xdr:nvCxnSpPr>
        <xdr:cNvPr id="631" name="直線コネクタ 630"/>
        <xdr:cNvCxnSpPr/>
      </xdr:nvCxnSpPr>
      <xdr:spPr>
        <a:xfrm flipV="1">
          <a:off x="14592300" y="12767002"/>
          <a:ext cx="8890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2" name="フローチャート: 判断 631"/>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146466</xdr:rowOff>
    </xdr:from>
    <xdr:ext cx="599010" cy="259045"/>
    <xdr:sp macro="" textlink="">
      <xdr:nvSpPr>
        <xdr:cNvPr id="633" name="テキスト ボックス 632"/>
        <xdr:cNvSpPr txBox="1"/>
      </xdr:nvSpPr>
      <xdr:spPr>
        <a:xfrm>
          <a:off x="15181795" y="13348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81017</xdr:rowOff>
    </xdr:from>
    <xdr:to>
      <xdr:col>76</xdr:col>
      <xdr:colOff>114300</xdr:colOff>
      <xdr:row>74</xdr:row>
      <xdr:rowOff>87926</xdr:rowOff>
    </xdr:to>
    <xdr:cxnSp macro="">
      <xdr:nvCxnSpPr>
        <xdr:cNvPr id="634" name="直線コネクタ 633"/>
        <xdr:cNvCxnSpPr/>
      </xdr:nvCxnSpPr>
      <xdr:spPr>
        <a:xfrm>
          <a:off x="13703300" y="12768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5" name="フローチャート: 判断 634"/>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150779</xdr:rowOff>
    </xdr:from>
    <xdr:ext cx="599010" cy="259045"/>
    <xdr:sp macro="" textlink="">
      <xdr:nvSpPr>
        <xdr:cNvPr id="636" name="テキスト ボックス 635"/>
        <xdr:cNvSpPr txBox="1"/>
      </xdr:nvSpPr>
      <xdr:spPr>
        <a:xfrm>
          <a:off x="14292795" y="13352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81017</xdr:rowOff>
    </xdr:from>
    <xdr:to>
      <xdr:col>71</xdr:col>
      <xdr:colOff>177800</xdr:colOff>
      <xdr:row>74</xdr:row>
      <xdr:rowOff>117832</xdr:rowOff>
    </xdr:to>
    <xdr:cxnSp macro="">
      <xdr:nvCxnSpPr>
        <xdr:cNvPr id="637" name="直線コネクタ 636"/>
        <xdr:cNvCxnSpPr/>
      </xdr:nvCxnSpPr>
      <xdr:spPr>
        <a:xfrm flipV="1">
          <a:off x="12814300" y="12768317"/>
          <a:ext cx="889000" cy="36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38" name="フローチャート: 判断 637"/>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150674</xdr:rowOff>
    </xdr:from>
    <xdr:ext cx="599010" cy="259045"/>
    <xdr:sp macro="" textlink="">
      <xdr:nvSpPr>
        <xdr:cNvPr id="639" name="テキスト ボックス 638"/>
        <xdr:cNvSpPr txBox="1"/>
      </xdr:nvSpPr>
      <xdr:spPr>
        <a:xfrm>
          <a:off x="13403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0" name="フローチャート: 判断 639"/>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145347</xdr:rowOff>
    </xdr:from>
    <xdr:ext cx="599010" cy="259045"/>
    <xdr:sp macro="" textlink="">
      <xdr:nvSpPr>
        <xdr:cNvPr id="641" name="テキスト ボックス 640"/>
        <xdr:cNvSpPr txBox="1"/>
      </xdr:nvSpPr>
      <xdr:spPr>
        <a:xfrm>
          <a:off x="12514795" y="13346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73</xdr:row>
      <xdr:rowOff>123381</xdr:rowOff>
    </xdr:from>
    <xdr:to>
      <xdr:col>85</xdr:col>
      <xdr:colOff>177800</xdr:colOff>
      <xdr:row>74</xdr:row>
      <xdr:rowOff>53531</xdr:rowOff>
    </xdr:to>
    <xdr:sp macro="" textlink="">
      <xdr:nvSpPr>
        <xdr:cNvPr id="647" name="楕円 646"/>
        <xdr:cNvSpPr/>
      </xdr:nvSpPr>
      <xdr:spPr>
        <a:xfrm>
          <a:off x="16268700" y="12639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72</xdr:row>
      <xdr:rowOff>146258</xdr:rowOff>
    </xdr:from>
    <xdr:ext cx="599010" cy="259045"/>
    <xdr:sp macro="" textlink="">
      <xdr:nvSpPr>
        <xdr:cNvPr id="648" name="公債費該当値テキスト"/>
        <xdr:cNvSpPr txBox="1"/>
      </xdr:nvSpPr>
      <xdr:spPr>
        <a:xfrm>
          <a:off x="16370300" y="12490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74</xdr:row>
      <xdr:rowOff>28902</xdr:rowOff>
    </xdr:from>
    <xdr:to>
      <xdr:col>81</xdr:col>
      <xdr:colOff>101600</xdr:colOff>
      <xdr:row>74</xdr:row>
      <xdr:rowOff>130502</xdr:rowOff>
    </xdr:to>
    <xdr:sp macro="" textlink="">
      <xdr:nvSpPr>
        <xdr:cNvPr id="649" name="楕円 648"/>
        <xdr:cNvSpPr/>
      </xdr:nvSpPr>
      <xdr:spPr>
        <a:xfrm>
          <a:off x="15430500" y="12716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72</xdr:row>
      <xdr:rowOff>147029</xdr:rowOff>
    </xdr:from>
    <xdr:ext cx="599010" cy="259045"/>
    <xdr:sp macro="" textlink="">
      <xdr:nvSpPr>
        <xdr:cNvPr id="650" name="テキスト ボックス 649"/>
        <xdr:cNvSpPr txBox="1"/>
      </xdr:nvSpPr>
      <xdr:spPr>
        <a:xfrm>
          <a:off x="15181795" y="12491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37126</xdr:rowOff>
    </xdr:from>
    <xdr:to>
      <xdr:col>76</xdr:col>
      <xdr:colOff>165100</xdr:colOff>
      <xdr:row>74</xdr:row>
      <xdr:rowOff>138726</xdr:rowOff>
    </xdr:to>
    <xdr:sp macro="" textlink="">
      <xdr:nvSpPr>
        <xdr:cNvPr id="651" name="楕円 650"/>
        <xdr:cNvSpPr/>
      </xdr:nvSpPr>
      <xdr:spPr>
        <a:xfrm>
          <a:off x="14541500" y="1272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72</xdr:row>
      <xdr:rowOff>155253</xdr:rowOff>
    </xdr:from>
    <xdr:ext cx="599010" cy="259045"/>
    <xdr:sp macro="" textlink="">
      <xdr:nvSpPr>
        <xdr:cNvPr id="652" name="テキスト ボックス 651"/>
        <xdr:cNvSpPr txBox="1"/>
      </xdr:nvSpPr>
      <xdr:spPr>
        <a:xfrm>
          <a:off x="14292795" y="12499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30217</xdr:rowOff>
    </xdr:from>
    <xdr:to>
      <xdr:col>72</xdr:col>
      <xdr:colOff>38100</xdr:colOff>
      <xdr:row>74</xdr:row>
      <xdr:rowOff>131817</xdr:rowOff>
    </xdr:to>
    <xdr:sp macro="" textlink="">
      <xdr:nvSpPr>
        <xdr:cNvPr id="653" name="楕円 652"/>
        <xdr:cNvSpPr/>
      </xdr:nvSpPr>
      <xdr:spPr>
        <a:xfrm>
          <a:off x="13652500" y="1271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72</xdr:row>
      <xdr:rowOff>148344</xdr:rowOff>
    </xdr:from>
    <xdr:ext cx="599010" cy="259045"/>
    <xdr:sp macro="" textlink="">
      <xdr:nvSpPr>
        <xdr:cNvPr id="654" name="テキスト ボックス 653"/>
        <xdr:cNvSpPr txBox="1"/>
      </xdr:nvSpPr>
      <xdr:spPr>
        <a:xfrm>
          <a:off x="13403795" y="12492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67032</xdr:rowOff>
    </xdr:from>
    <xdr:to>
      <xdr:col>67</xdr:col>
      <xdr:colOff>101600</xdr:colOff>
      <xdr:row>74</xdr:row>
      <xdr:rowOff>168632</xdr:rowOff>
    </xdr:to>
    <xdr:sp macro="" textlink="">
      <xdr:nvSpPr>
        <xdr:cNvPr id="655" name="楕円 654"/>
        <xdr:cNvSpPr/>
      </xdr:nvSpPr>
      <xdr:spPr>
        <a:xfrm>
          <a:off x="12763500" y="12754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73</xdr:row>
      <xdr:rowOff>13709</xdr:rowOff>
    </xdr:from>
    <xdr:ext cx="599010" cy="259045"/>
    <xdr:sp macro="" textlink="">
      <xdr:nvSpPr>
        <xdr:cNvPr id="656" name="テキスト ボックス 655"/>
        <xdr:cNvSpPr txBox="1"/>
      </xdr:nvSpPr>
      <xdr:spPr>
        <a:xfrm>
          <a:off x="12514795" y="12529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6" name="テキスト ボックス 675"/>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2" name="直線コネクタ 681"/>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積立金最小値テキスト"/>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5" name="積立金最大値テキスト"/>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6" name="直線コネクタ 685"/>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12495</xdr:rowOff>
    </xdr:from>
    <xdr:to>
      <xdr:col>85</xdr:col>
      <xdr:colOff>127000</xdr:colOff>
      <xdr:row>99</xdr:row>
      <xdr:rowOff>52091</xdr:rowOff>
    </xdr:to>
    <xdr:cxnSp macro="">
      <xdr:nvCxnSpPr>
        <xdr:cNvPr id="687" name="直線コネクタ 686"/>
        <xdr:cNvCxnSpPr/>
      </xdr:nvCxnSpPr>
      <xdr:spPr>
        <a:xfrm flipV="1">
          <a:off x="15481300" y="16814595"/>
          <a:ext cx="838200" cy="211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120169</xdr:rowOff>
    </xdr:from>
    <xdr:ext cx="534377" cy="259045"/>
    <xdr:sp macro="" textlink="">
      <xdr:nvSpPr>
        <xdr:cNvPr id="688" name="積立金平均値テキスト"/>
        <xdr:cNvSpPr txBox="1"/>
      </xdr:nvSpPr>
      <xdr:spPr>
        <a:xfrm>
          <a:off x="16370300" y="16922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89" name="フローチャート: 判断 688"/>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115568</xdr:rowOff>
    </xdr:from>
    <xdr:to>
      <xdr:col>81</xdr:col>
      <xdr:colOff>50800</xdr:colOff>
      <xdr:row>99</xdr:row>
      <xdr:rowOff>52091</xdr:rowOff>
    </xdr:to>
    <xdr:cxnSp macro="">
      <xdr:nvCxnSpPr>
        <xdr:cNvPr id="690" name="直線コネクタ 689"/>
        <xdr:cNvCxnSpPr/>
      </xdr:nvCxnSpPr>
      <xdr:spPr>
        <a:xfrm>
          <a:off x="14592300" y="16746218"/>
          <a:ext cx="889000" cy="279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1" name="フローチャート: 判断 690"/>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77728</xdr:rowOff>
    </xdr:from>
    <xdr:ext cx="534377" cy="259045"/>
    <xdr:sp macro="" textlink="">
      <xdr:nvSpPr>
        <xdr:cNvPr id="692" name="テキスト ボックス 691"/>
        <xdr:cNvSpPr txBox="1"/>
      </xdr:nvSpPr>
      <xdr:spPr>
        <a:xfrm>
          <a:off x="15214111" y="16708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144556</xdr:rowOff>
    </xdr:from>
    <xdr:to>
      <xdr:col>76</xdr:col>
      <xdr:colOff>114300</xdr:colOff>
      <xdr:row>97</xdr:row>
      <xdr:rowOff>115568</xdr:rowOff>
    </xdr:to>
    <xdr:cxnSp macro="">
      <xdr:nvCxnSpPr>
        <xdr:cNvPr id="693" name="直線コネクタ 692"/>
        <xdr:cNvCxnSpPr/>
      </xdr:nvCxnSpPr>
      <xdr:spPr>
        <a:xfrm>
          <a:off x="13703300" y="16603756"/>
          <a:ext cx="889000" cy="142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4" name="フローチャート: 判断 693"/>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63164</xdr:rowOff>
    </xdr:from>
    <xdr:ext cx="534377" cy="259045"/>
    <xdr:sp macro="" textlink="">
      <xdr:nvSpPr>
        <xdr:cNvPr id="695" name="テキスト ボックス 694"/>
        <xdr:cNvSpPr txBox="1"/>
      </xdr:nvSpPr>
      <xdr:spPr>
        <a:xfrm>
          <a:off x="14325111" y="170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127242</xdr:rowOff>
    </xdr:from>
    <xdr:to>
      <xdr:col>71</xdr:col>
      <xdr:colOff>177800</xdr:colOff>
      <xdr:row>96</xdr:row>
      <xdr:rowOff>144556</xdr:rowOff>
    </xdr:to>
    <xdr:cxnSp macro="">
      <xdr:nvCxnSpPr>
        <xdr:cNvPr id="696" name="直線コネクタ 695"/>
        <xdr:cNvCxnSpPr/>
      </xdr:nvCxnSpPr>
      <xdr:spPr>
        <a:xfrm>
          <a:off x="12814300" y="16586442"/>
          <a:ext cx="889000" cy="17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7" name="フローチャート: 判断 696"/>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54312</xdr:rowOff>
    </xdr:from>
    <xdr:ext cx="534377" cy="259045"/>
    <xdr:sp macro="" textlink="">
      <xdr:nvSpPr>
        <xdr:cNvPr id="698" name="テキスト ボックス 697"/>
        <xdr:cNvSpPr txBox="1"/>
      </xdr:nvSpPr>
      <xdr:spPr>
        <a:xfrm>
          <a:off x="13436111" y="17027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699" name="フローチャート: 判断 698"/>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68941</xdr:rowOff>
    </xdr:from>
    <xdr:ext cx="534377" cy="259045"/>
    <xdr:sp macro="" textlink="">
      <xdr:nvSpPr>
        <xdr:cNvPr id="700" name="テキスト ボックス 699"/>
        <xdr:cNvSpPr txBox="1"/>
      </xdr:nvSpPr>
      <xdr:spPr>
        <a:xfrm>
          <a:off x="12547111" y="17042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133145</xdr:rowOff>
    </xdr:from>
    <xdr:to>
      <xdr:col>85</xdr:col>
      <xdr:colOff>177800</xdr:colOff>
      <xdr:row>98</xdr:row>
      <xdr:rowOff>63295</xdr:rowOff>
    </xdr:to>
    <xdr:sp macro="" textlink="">
      <xdr:nvSpPr>
        <xdr:cNvPr id="706" name="楕円 705"/>
        <xdr:cNvSpPr/>
      </xdr:nvSpPr>
      <xdr:spPr>
        <a:xfrm>
          <a:off x="16268700" y="1676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156022</xdr:rowOff>
    </xdr:from>
    <xdr:ext cx="599010" cy="259045"/>
    <xdr:sp macro="" textlink="">
      <xdr:nvSpPr>
        <xdr:cNvPr id="707" name="積立金該当値テキスト"/>
        <xdr:cNvSpPr txBox="1"/>
      </xdr:nvSpPr>
      <xdr:spPr>
        <a:xfrm>
          <a:off x="16370300" y="16615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1291</xdr:rowOff>
    </xdr:from>
    <xdr:to>
      <xdr:col>81</xdr:col>
      <xdr:colOff>101600</xdr:colOff>
      <xdr:row>99</xdr:row>
      <xdr:rowOff>102891</xdr:rowOff>
    </xdr:to>
    <xdr:sp macro="" textlink="">
      <xdr:nvSpPr>
        <xdr:cNvPr id="708" name="楕円 707"/>
        <xdr:cNvSpPr/>
      </xdr:nvSpPr>
      <xdr:spPr>
        <a:xfrm>
          <a:off x="15430500" y="16974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94018</xdr:rowOff>
    </xdr:from>
    <xdr:ext cx="534377" cy="259045"/>
    <xdr:sp macro="" textlink="">
      <xdr:nvSpPr>
        <xdr:cNvPr id="709" name="テキスト ボックス 708"/>
        <xdr:cNvSpPr txBox="1"/>
      </xdr:nvSpPr>
      <xdr:spPr>
        <a:xfrm>
          <a:off x="15214111" y="17067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64768</xdr:rowOff>
    </xdr:from>
    <xdr:to>
      <xdr:col>76</xdr:col>
      <xdr:colOff>165100</xdr:colOff>
      <xdr:row>97</xdr:row>
      <xdr:rowOff>166368</xdr:rowOff>
    </xdr:to>
    <xdr:sp macro="" textlink="">
      <xdr:nvSpPr>
        <xdr:cNvPr id="710" name="楕円 709"/>
        <xdr:cNvSpPr/>
      </xdr:nvSpPr>
      <xdr:spPr>
        <a:xfrm>
          <a:off x="14541500" y="16695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11445</xdr:rowOff>
    </xdr:from>
    <xdr:ext cx="599010" cy="259045"/>
    <xdr:sp macro="" textlink="">
      <xdr:nvSpPr>
        <xdr:cNvPr id="711" name="テキスト ボックス 710"/>
        <xdr:cNvSpPr txBox="1"/>
      </xdr:nvSpPr>
      <xdr:spPr>
        <a:xfrm>
          <a:off x="14292795" y="16470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93756</xdr:rowOff>
    </xdr:from>
    <xdr:to>
      <xdr:col>72</xdr:col>
      <xdr:colOff>38100</xdr:colOff>
      <xdr:row>97</xdr:row>
      <xdr:rowOff>23906</xdr:rowOff>
    </xdr:to>
    <xdr:sp macro="" textlink="">
      <xdr:nvSpPr>
        <xdr:cNvPr id="712" name="楕円 711"/>
        <xdr:cNvSpPr/>
      </xdr:nvSpPr>
      <xdr:spPr>
        <a:xfrm>
          <a:off x="13652500" y="16552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40433</xdr:rowOff>
    </xdr:from>
    <xdr:ext cx="599010" cy="259045"/>
    <xdr:sp macro="" textlink="">
      <xdr:nvSpPr>
        <xdr:cNvPr id="713" name="テキスト ボックス 712"/>
        <xdr:cNvSpPr txBox="1"/>
      </xdr:nvSpPr>
      <xdr:spPr>
        <a:xfrm>
          <a:off x="13403795" y="16328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76442</xdr:rowOff>
    </xdr:from>
    <xdr:to>
      <xdr:col>67</xdr:col>
      <xdr:colOff>101600</xdr:colOff>
      <xdr:row>97</xdr:row>
      <xdr:rowOff>6592</xdr:rowOff>
    </xdr:to>
    <xdr:sp macro="" textlink="">
      <xdr:nvSpPr>
        <xdr:cNvPr id="714" name="楕円 713"/>
        <xdr:cNvSpPr/>
      </xdr:nvSpPr>
      <xdr:spPr>
        <a:xfrm>
          <a:off x="12763500" y="16535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23119</xdr:rowOff>
    </xdr:from>
    <xdr:ext cx="599010" cy="259045"/>
    <xdr:sp macro="" textlink="">
      <xdr:nvSpPr>
        <xdr:cNvPr id="715" name="テキスト ボックス 714"/>
        <xdr:cNvSpPr txBox="1"/>
      </xdr:nvSpPr>
      <xdr:spPr>
        <a:xfrm>
          <a:off x="12514795" y="16310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39" name="直線コネクタ 738"/>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0" name="投資及び出資金最小値テキスト"/>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2" name="投資及び出資金最大値テキスト"/>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3" name="直線コネクタ 742"/>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30</xdr:row>
      <xdr:rowOff>11531</xdr:rowOff>
    </xdr:from>
    <xdr:to>
      <xdr:col>116</xdr:col>
      <xdr:colOff>63500</xdr:colOff>
      <xdr:row>39</xdr:row>
      <xdr:rowOff>44450</xdr:rowOff>
    </xdr:to>
    <xdr:cxnSp macro="">
      <xdr:nvCxnSpPr>
        <xdr:cNvPr id="744" name="直線コネクタ 743"/>
        <xdr:cNvCxnSpPr/>
      </xdr:nvCxnSpPr>
      <xdr:spPr>
        <a:xfrm flipV="1">
          <a:off x="21323300" y="5155031"/>
          <a:ext cx="838200" cy="1575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118743</xdr:rowOff>
    </xdr:from>
    <xdr:ext cx="469744" cy="259045"/>
    <xdr:sp macro="" textlink="">
      <xdr:nvSpPr>
        <xdr:cNvPr id="745" name="投資及び出資金平均値テキスト"/>
        <xdr:cNvSpPr txBox="1"/>
      </xdr:nvSpPr>
      <xdr:spPr>
        <a:xfrm>
          <a:off x="22212300" y="6633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6" name="フローチャート: 判断 745"/>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43517</xdr:rowOff>
    </xdr:from>
    <xdr:to>
      <xdr:col>111</xdr:col>
      <xdr:colOff>177800</xdr:colOff>
      <xdr:row>39</xdr:row>
      <xdr:rowOff>44450</xdr:rowOff>
    </xdr:to>
    <xdr:cxnSp macro="">
      <xdr:nvCxnSpPr>
        <xdr:cNvPr id="747" name="直線コネクタ 746"/>
        <xdr:cNvCxnSpPr/>
      </xdr:nvCxnSpPr>
      <xdr:spPr>
        <a:xfrm>
          <a:off x="20434300" y="6730067"/>
          <a:ext cx="889000" cy="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48" name="フローチャート: 判断 747"/>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93851</xdr:rowOff>
    </xdr:from>
    <xdr:ext cx="378565" cy="259045"/>
    <xdr:sp macro="" textlink="">
      <xdr:nvSpPr>
        <xdr:cNvPr id="749" name="テキスト ボックス 748"/>
        <xdr:cNvSpPr txBox="1"/>
      </xdr:nvSpPr>
      <xdr:spPr>
        <a:xfrm>
          <a:off x="21134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43517</xdr:rowOff>
    </xdr:from>
    <xdr:to>
      <xdr:col>107</xdr:col>
      <xdr:colOff>50800</xdr:colOff>
      <xdr:row>39</xdr:row>
      <xdr:rowOff>43535</xdr:rowOff>
    </xdr:to>
    <xdr:cxnSp macro="">
      <xdr:nvCxnSpPr>
        <xdr:cNvPr id="750" name="直線コネクタ 749"/>
        <xdr:cNvCxnSpPr/>
      </xdr:nvCxnSpPr>
      <xdr:spPr>
        <a:xfrm flipV="1">
          <a:off x="19545300" y="6730067"/>
          <a:ext cx="889000" cy="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1" name="フローチャート: 判断 750"/>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79582</xdr:rowOff>
    </xdr:from>
    <xdr:ext cx="469744" cy="259045"/>
    <xdr:sp macro="" textlink="">
      <xdr:nvSpPr>
        <xdr:cNvPr id="752" name="テキスト ボックス 751"/>
        <xdr:cNvSpPr txBox="1"/>
      </xdr:nvSpPr>
      <xdr:spPr>
        <a:xfrm>
          <a:off x="20199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43535</xdr:rowOff>
    </xdr:from>
    <xdr:to>
      <xdr:col>102</xdr:col>
      <xdr:colOff>114300</xdr:colOff>
      <xdr:row>39</xdr:row>
      <xdr:rowOff>43535</xdr:rowOff>
    </xdr:to>
    <xdr:cxnSp macro="">
      <xdr:nvCxnSpPr>
        <xdr:cNvPr id="753" name="直線コネクタ 752"/>
        <xdr:cNvCxnSpPr/>
      </xdr:nvCxnSpPr>
      <xdr:spPr>
        <a:xfrm>
          <a:off x="18656300" y="67300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4" name="フローチャート: 判断 753"/>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94651</xdr:rowOff>
    </xdr:from>
    <xdr:ext cx="378565" cy="259045"/>
    <xdr:sp macro="" textlink="">
      <xdr:nvSpPr>
        <xdr:cNvPr id="755" name="テキスト ボックス 754"/>
        <xdr:cNvSpPr txBox="1"/>
      </xdr:nvSpPr>
      <xdr:spPr>
        <a:xfrm>
          <a:off x="19356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6" name="フローチャート: 判断 755"/>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65162</xdr:rowOff>
    </xdr:from>
    <xdr:ext cx="469744" cy="259045"/>
    <xdr:sp macro="" textlink="">
      <xdr:nvSpPr>
        <xdr:cNvPr id="757" name="テキスト ボックス 756"/>
        <xdr:cNvSpPr txBox="1"/>
      </xdr:nvSpPr>
      <xdr:spPr>
        <a:xfrm>
          <a:off x="18421428" y="6408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29</xdr:row>
      <xdr:rowOff>132181</xdr:rowOff>
    </xdr:from>
    <xdr:to>
      <xdr:col>116</xdr:col>
      <xdr:colOff>114300</xdr:colOff>
      <xdr:row>30</xdr:row>
      <xdr:rowOff>62331</xdr:rowOff>
    </xdr:to>
    <xdr:sp macro="" textlink="">
      <xdr:nvSpPr>
        <xdr:cNvPr id="763" name="楕円 762"/>
        <xdr:cNvSpPr/>
      </xdr:nvSpPr>
      <xdr:spPr>
        <a:xfrm>
          <a:off x="22110700" y="5104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29</xdr:row>
      <xdr:rowOff>85208</xdr:rowOff>
    </xdr:from>
    <xdr:ext cx="534377" cy="259045"/>
    <xdr:sp macro="" textlink="">
      <xdr:nvSpPr>
        <xdr:cNvPr id="764" name="投資及び出資金該当値テキスト"/>
        <xdr:cNvSpPr txBox="1"/>
      </xdr:nvSpPr>
      <xdr:spPr>
        <a:xfrm>
          <a:off x="22212300" y="5057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164167</xdr:rowOff>
    </xdr:from>
    <xdr:to>
      <xdr:col>107</xdr:col>
      <xdr:colOff>101600</xdr:colOff>
      <xdr:row>39</xdr:row>
      <xdr:rowOff>94317</xdr:rowOff>
    </xdr:to>
    <xdr:sp macro="" textlink="">
      <xdr:nvSpPr>
        <xdr:cNvPr id="767" name="楕円 766"/>
        <xdr:cNvSpPr/>
      </xdr:nvSpPr>
      <xdr:spPr>
        <a:xfrm>
          <a:off x="20383500" y="6679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85444</xdr:rowOff>
    </xdr:from>
    <xdr:ext cx="313932" cy="259045"/>
    <xdr:sp macro="" textlink="">
      <xdr:nvSpPr>
        <xdr:cNvPr id="768" name="テキスト ボックス 767"/>
        <xdr:cNvSpPr txBox="1"/>
      </xdr:nvSpPr>
      <xdr:spPr>
        <a:xfrm>
          <a:off x="20277333" y="67719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164185</xdr:rowOff>
    </xdr:from>
    <xdr:to>
      <xdr:col>102</xdr:col>
      <xdr:colOff>165100</xdr:colOff>
      <xdr:row>39</xdr:row>
      <xdr:rowOff>94335</xdr:rowOff>
    </xdr:to>
    <xdr:sp macro="" textlink="">
      <xdr:nvSpPr>
        <xdr:cNvPr id="769" name="楕円 768"/>
        <xdr:cNvSpPr/>
      </xdr:nvSpPr>
      <xdr:spPr>
        <a:xfrm>
          <a:off x="19494500" y="667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85462</xdr:rowOff>
    </xdr:from>
    <xdr:ext cx="313932" cy="259045"/>
    <xdr:sp macro="" textlink="">
      <xdr:nvSpPr>
        <xdr:cNvPr id="770" name="テキスト ボックス 769"/>
        <xdr:cNvSpPr txBox="1"/>
      </xdr:nvSpPr>
      <xdr:spPr>
        <a:xfrm>
          <a:off x="19388333" y="67720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164185</xdr:rowOff>
    </xdr:from>
    <xdr:to>
      <xdr:col>98</xdr:col>
      <xdr:colOff>38100</xdr:colOff>
      <xdr:row>39</xdr:row>
      <xdr:rowOff>94335</xdr:rowOff>
    </xdr:to>
    <xdr:sp macro="" textlink="">
      <xdr:nvSpPr>
        <xdr:cNvPr id="771" name="楕円 770"/>
        <xdr:cNvSpPr/>
      </xdr:nvSpPr>
      <xdr:spPr>
        <a:xfrm>
          <a:off x="18605500" y="667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85462</xdr:rowOff>
    </xdr:from>
    <xdr:ext cx="313932" cy="259045"/>
    <xdr:sp macro="" textlink="">
      <xdr:nvSpPr>
        <xdr:cNvPr id="772" name="テキスト ボックス 771"/>
        <xdr:cNvSpPr txBox="1"/>
      </xdr:nvSpPr>
      <xdr:spPr>
        <a:xfrm>
          <a:off x="18499333" y="67720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3" name="直線コネクタ 782"/>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4" name="テキスト ボックス 783"/>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5" name="直線コネクタ 784"/>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86" name="テキスト ボックス 785"/>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87" name="直線コネクタ 786"/>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8" name="テキスト ボックス 787"/>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9" name="直線コネクタ 788"/>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90" name="テキスト ボックス 789"/>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91" name="直線コネクタ 790"/>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2" name="テキスト ボックス 791"/>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3" name="直線コネクタ 792"/>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94" name="テキスト ボックス 793"/>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6" name="テキスト ボックス 795"/>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69748</xdr:rowOff>
    </xdr:from>
    <xdr:to>
      <xdr:col>116</xdr:col>
      <xdr:colOff>62864</xdr:colOff>
      <xdr:row>59</xdr:row>
      <xdr:rowOff>98878</xdr:rowOff>
    </xdr:to>
    <xdr:cxnSp macro="">
      <xdr:nvCxnSpPr>
        <xdr:cNvPr id="798" name="直線コネクタ 797"/>
        <xdr:cNvCxnSpPr/>
      </xdr:nvCxnSpPr>
      <xdr:spPr>
        <a:xfrm flipV="1">
          <a:off x="22159595" y="8813698"/>
          <a:ext cx="1269" cy="1400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9" name="貸付金最小値テキスト"/>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800" name="直線コネクタ 799"/>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16425</xdr:rowOff>
    </xdr:from>
    <xdr:ext cx="534377" cy="259045"/>
    <xdr:sp macro="" textlink="">
      <xdr:nvSpPr>
        <xdr:cNvPr id="801" name="貸付金最大値テキスト"/>
        <xdr:cNvSpPr txBox="1"/>
      </xdr:nvSpPr>
      <xdr:spPr>
        <a:xfrm>
          <a:off x="22212300" y="8588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69748</xdr:rowOff>
    </xdr:from>
    <xdr:to>
      <xdr:col>116</xdr:col>
      <xdr:colOff>152400</xdr:colOff>
      <xdr:row>51</xdr:row>
      <xdr:rowOff>69748</xdr:rowOff>
    </xdr:to>
    <xdr:cxnSp macro="">
      <xdr:nvCxnSpPr>
        <xdr:cNvPr id="802" name="直線コネクタ 801"/>
        <xdr:cNvCxnSpPr/>
      </xdr:nvCxnSpPr>
      <xdr:spPr>
        <a:xfrm>
          <a:off x="22072600" y="8813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51</xdr:row>
      <xdr:rowOff>41728</xdr:rowOff>
    </xdr:from>
    <xdr:to>
      <xdr:col>116</xdr:col>
      <xdr:colOff>63500</xdr:colOff>
      <xdr:row>51</xdr:row>
      <xdr:rowOff>69748</xdr:rowOff>
    </xdr:to>
    <xdr:cxnSp macro="">
      <xdr:nvCxnSpPr>
        <xdr:cNvPr id="803" name="直線コネクタ 802"/>
        <xdr:cNvCxnSpPr/>
      </xdr:nvCxnSpPr>
      <xdr:spPr>
        <a:xfrm>
          <a:off x="21323300" y="8785678"/>
          <a:ext cx="838200" cy="28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71785</xdr:rowOff>
    </xdr:from>
    <xdr:ext cx="469744" cy="259045"/>
    <xdr:sp macro="" textlink="">
      <xdr:nvSpPr>
        <xdr:cNvPr id="804" name="貸付金平均値テキスト"/>
        <xdr:cNvSpPr txBox="1"/>
      </xdr:nvSpPr>
      <xdr:spPr>
        <a:xfrm>
          <a:off x="22212300" y="100158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93358</xdr:rowOff>
    </xdr:from>
    <xdr:to>
      <xdr:col>116</xdr:col>
      <xdr:colOff>114300</xdr:colOff>
      <xdr:row>59</xdr:row>
      <xdr:rowOff>23508</xdr:rowOff>
    </xdr:to>
    <xdr:sp macro="" textlink="">
      <xdr:nvSpPr>
        <xdr:cNvPr id="805" name="フローチャート: 判断 804"/>
        <xdr:cNvSpPr/>
      </xdr:nvSpPr>
      <xdr:spPr>
        <a:xfrm>
          <a:off x="22110700" y="10037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51</xdr:row>
      <xdr:rowOff>41728</xdr:rowOff>
    </xdr:from>
    <xdr:to>
      <xdr:col>111</xdr:col>
      <xdr:colOff>177800</xdr:colOff>
      <xdr:row>59</xdr:row>
      <xdr:rowOff>98878</xdr:rowOff>
    </xdr:to>
    <xdr:cxnSp macro="">
      <xdr:nvCxnSpPr>
        <xdr:cNvPr id="806" name="直線コネクタ 805"/>
        <xdr:cNvCxnSpPr/>
      </xdr:nvCxnSpPr>
      <xdr:spPr>
        <a:xfrm flipV="1">
          <a:off x="20434300" y="8785678"/>
          <a:ext cx="889000" cy="1428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81128</xdr:rowOff>
    </xdr:from>
    <xdr:to>
      <xdr:col>112</xdr:col>
      <xdr:colOff>38100</xdr:colOff>
      <xdr:row>59</xdr:row>
      <xdr:rowOff>11278</xdr:rowOff>
    </xdr:to>
    <xdr:sp macro="" textlink="">
      <xdr:nvSpPr>
        <xdr:cNvPr id="807" name="フローチャート: 判断 806"/>
        <xdr:cNvSpPr/>
      </xdr:nvSpPr>
      <xdr:spPr>
        <a:xfrm>
          <a:off x="21272500" y="1002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2405</xdr:rowOff>
    </xdr:from>
    <xdr:ext cx="469744" cy="259045"/>
    <xdr:sp macro="" textlink="">
      <xdr:nvSpPr>
        <xdr:cNvPr id="808" name="テキスト ボックス 807"/>
        <xdr:cNvSpPr txBox="1"/>
      </xdr:nvSpPr>
      <xdr:spPr>
        <a:xfrm>
          <a:off x="21088428" y="10117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98878</xdr:rowOff>
    </xdr:from>
    <xdr:to>
      <xdr:col>107</xdr:col>
      <xdr:colOff>50800</xdr:colOff>
      <xdr:row>59</xdr:row>
      <xdr:rowOff>98878</xdr:rowOff>
    </xdr:to>
    <xdr:cxnSp macro="">
      <xdr:nvCxnSpPr>
        <xdr:cNvPr id="809" name="直線コネクタ 808"/>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80344</xdr:rowOff>
    </xdr:from>
    <xdr:to>
      <xdr:col>107</xdr:col>
      <xdr:colOff>101600</xdr:colOff>
      <xdr:row>59</xdr:row>
      <xdr:rowOff>10494</xdr:rowOff>
    </xdr:to>
    <xdr:sp macro="" textlink="">
      <xdr:nvSpPr>
        <xdr:cNvPr id="810" name="フローチャート: 判断 809"/>
        <xdr:cNvSpPr/>
      </xdr:nvSpPr>
      <xdr:spPr>
        <a:xfrm>
          <a:off x="20383500" y="10024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27021</xdr:rowOff>
    </xdr:from>
    <xdr:ext cx="469744" cy="259045"/>
    <xdr:sp macro="" textlink="">
      <xdr:nvSpPr>
        <xdr:cNvPr id="811" name="テキスト ボックス 810"/>
        <xdr:cNvSpPr txBox="1"/>
      </xdr:nvSpPr>
      <xdr:spPr>
        <a:xfrm>
          <a:off x="20199428" y="9799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51</xdr:row>
      <xdr:rowOff>109770</xdr:rowOff>
    </xdr:from>
    <xdr:to>
      <xdr:col>102</xdr:col>
      <xdr:colOff>114300</xdr:colOff>
      <xdr:row>59</xdr:row>
      <xdr:rowOff>98878</xdr:rowOff>
    </xdr:to>
    <xdr:cxnSp macro="">
      <xdr:nvCxnSpPr>
        <xdr:cNvPr id="812" name="直線コネクタ 811"/>
        <xdr:cNvCxnSpPr/>
      </xdr:nvCxnSpPr>
      <xdr:spPr>
        <a:xfrm>
          <a:off x="18656300" y="8853720"/>
          <a:ext cx="889000" cy="1360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70971</xdr:rowOff>
    </xdr:from>
    <xdr:to>
      <xdr:col>102</xdr:col>
      <xdr:colOff>165100</xdr:colOff>
      <xdr:row>59</xdr:row>
      <xdr:rowOff>1121</xdr:rowOff>
    </xdr:to>
    <xdr:sp macro="" textlink="">
      <xdr:nvSpPr>
        <xdr:cNvPr id="813" name="フローチャート: 判断 812"/>
        <xdr:cNvSpPr/>
      </xdr:nvSpPr>
      <xdr:spPr>
        <a:xfrm>
          <a:off x="19494500" y="10015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17648</xdr:rowOff>
    </xdr:from>
    <xdr:ext cx="469744" cy="259045"/>
    <xdr:sp macro="" textlink="">
      <xdr:nvSpPr>
        <xdr:cNvPr id="814" name="テキスト ボックス 813"/>
        <xdr:cNvSpPr txBox="1"/>
      </xdr:nvSpPr>
      <xdr:spPr>
        <a:xfrm>
          <a:off x="19310428" y="9790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66481</xdr:rowOff>
    </xdr:from>
    <xdr:to>
      <xdr:col>98</xdr:col>
      <xdr:colOff>38100</xdr:colOff>
      <xdr:row>58</xdr:row>
      <xdr:rowOff>168081</xdr:rowOff>
    </xdr:to>
    <xdr:sp macro="" textlink="">
      <xdr:nvSpPr>
        <xdr:cNvPr id="815" name="フローチャート: 判断 814"/>
        <xdr:cNvSpPr/>
      </xdr:nvSpPr>
      <xdr:spPr>
        <a:xfrm>
          <a:off x="18605500" y="10010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159208</xdr:rowOff>
    </xdr:from>
    <xdr:ext cx="469744" cy="259045"/>
    <xdr:sp macro="" textlink="">
      <xdr:nvSpPr>
        <xdr:cNvPr id="816" name="テキスト ボックス 815"/>
        <xdr:cNvSpPr txBox="1"/>
      </xdr:nvSpPr>
      <xdr:spPr>
        <a:xfrm>
          <a:off x="18421428" y="10103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51</xdr:row>
      <xdr:rowOff>18948</xdr:rowOff>
    </xdr:from>
    <xdr:to>
      <xdr:col>116</xdr:col>
      <xdr:colOff>114300</xdr:colOff>
      <xdr:row>51</xdr:row>
      <xdr:rowOff>120548</xdr:rowOff>
    </xdr:to>
    <xdr:sp macro="" textlink="">
      <xdr:nvSpPr>
        <xdr:cNvPr id="822" name="楕円 821"/>
        <xdr:cNvSpPr/>
      </xdr:nvSpPr>
      <xdr:spPr>
        <a:xfrm>
          <a:off x="22110700" y="8762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50</xdr:row>
      <xdr:rowOff>143425</xdr:rowOff>
    </xdr:from>
    <xdr:ext cx="534377" cy="259045"/>
    <xdr:sp macro="" textlink="">
      <xdr:nvSpPr>
        <xdr:cNvPr id="823" name="貸付金該当値テキスト"/>
        <xdr:cNvSpPr txBox="1"/>
      </xdr:nvSpPr>
      <xdr:spPr>
        <a:xfrm>
          <a:off x="22212300" y="8715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50</xdr:row>
      <xdr:rowOff>162378</xdr:rowOff>
    </xdr:from>
    <xdr:to>
      <xdr:col>112</xdr:col>
      <xdr:colOff>38100</xdr:colOff>
      <xdr:row>51</xdr:row>
      <xdr:rowOff>92528</xdr:rowOff>
    </xdr:to>
    <xdr:sp macro="" textlink="">
      <xdr:nvSpPr>
        <xdr:cNvPr id="824" name="楕円 823"/>
        <xdr:cNvSpPr/>
      </xdr:nvSpPr>
      <xdr:spPr>
        <a:xfrm>
          <a:off x="21272500" y="8734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49</xdr:row>
      <xdr:rowOff>109055</xdr:rowOff>
    </xdr:from>
    <xdr:ext cx="534377" cy="259045"/>
    <xdr:sp macro="" textlink="">
      <xdr:nvSpPr>
        <xdr:cNvPr id="825" name="テキスト ボックス 824"/>
        <xdr:cNvSpPr txBox="1"/>
      </xdr:nvSpPr>
      <xdr:spPr>
        <a:xfrm>
          <a:off x="21056111" y="8510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48078</xdr:rowOff>
    </xdr:from>
    <xdr:to>
      <xdr:col>107</xdr:col>
      <xdr:colOff>101600</xdr:colOff>
      <xdr:row>59</xdr:row>
      <xdr:rowOff>149678</xdr:rowOff>
    </xdr:to>
    <xdr:sp macro="" textlink="">
      <xdr:nvSpPr>
        <xdr:cNvPr id="826" name="楕円 825"/>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140805</xdr:rowOff>
    </xdr:from>
    <xdr:ext cx="249299" cy="259045"/>
    <xdr:sp macro="" textlink="">
      <xdr:nvSpPr>
        <xdr:cNvPr id="827" name="テキスト ボックス 826"/>
        <xdr:cNvSpPr txBox="1"/>
      </xdr:nvSpPr>
      <xdr:spPr>
        <a:xfrm>
          <a:off x="2030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28" name="楕円 827"/>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29" name="テキスト ボックス 828"/>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51</xdr:row>
      <xdr:rowOff>58970</xdr:rowOff>
    </xdr:from>
    <xdr:to>
      <xdr:col>98</xdr:col>
      <xdr:colOff>38100</xdr:colOff>
      <xdr:row>51</xdr:row>
      <xdr:rowOff>160570</xdr:rowOff>
    </xdr:to>
    <xdr:sp macro="" textlink="">
      <xdr:nvSpPr>
        <xdr:cNvPr id="830" name="楕円 829"/>
        <xdr:cNvSpPr/>
      </xdr:nvSpPr>
      <xdr:spPr>
        <a:xfrm>
          <a:off x="18605500" y="880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50</xdr:row>
      <xdr:rowOff>5647</xdr:rowOff>
    </xdr:from>
    <xdr:ext cx="534377" cy="259045"/>
    <xdr:sp macro="" textlink="">
      <xdr:nvSpPr>
        <xdr:cNvPr id="831" name="テキスト ボックス 830"/>
        <xdr:cNvSpPr txBox="1"/>
      </xdr:nvSpPr>
      <xdr:spPr>
        <a:xfrm>
          <a:off x="18389111" y="8578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2" name="正方形/長方形 831"/>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3" name="正方形/長方形 832"/>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4" name="正方形/長方形 833"/>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5" name="正方形/長方形 834"/>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6" name="正方形/長方形 835"/>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7" name="正方形/長方形 836"/>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8" name="正方形/長方形 837"/>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9" name="正方形/長方形 838"/>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0" name="テキスト ボックス 839"/>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1" name="直線コネクタ 840"/>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2" name="直線コネクタ 841"/>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3" name="テキスト ボックス 842"/>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4" name="直線コネクタ 843"/>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5" name="テキスト ボックス 844"/>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6" name="直線コネクタ 845"/>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7" name="テキスト ボックス 846"/>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8" name="直線コネクタ 847"/>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9" name="テキスト ボックス 848"/>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138900</xdr:rowOff>
    </xdr:from>
    <xdr:to>
      <xdr:col>116</xdr:col>
      <xdr:colOff>62864</xdr:colOff>
      <xdr:row>77</xdr:row>
      <xdr:rowOff>101130</xdr:rowOff>
    </xdr:to>
    <xdr:cxnSp macro="">
      <xdr:nvCxnSpPr>
        <xdr:cNvPr id="853" name="直線コネクタ 852"/>
        <xdr:cNvCxnSpPr/>
      </xdr:nvCxnSpPr>
      <xdr:spPr>
        <a:xfrm flipV="1">
          <a:off x="22159595" y="12311850"/>
          <a:ext cx="1269" cy="990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104957</xdr:rowOff>
    </xdr:from>
    <xdr:ext cx="534377" cy="259045"/>
    <xdr:sp macro="" textlink="">
      <xdr:nvSpPr>
        <xdr:cNvPr id="854" name="繰出金最小値テキスト"/>
        <xdr:cNvSpPr txBox="1"/>
      </xdr:nvSpPr>
      <xdr:spPr>
        <a:xfrm>
          <a:off x="22212300" y="1330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101130</xdr:rowOff>
    </xdr:from>
    <xdr:to>
      <xdr:col>116</xdr:col>
      <xdr:colOff>152400</xdr:colOff>
      <xdr:row>77</xdr:row>
      <xdr:rowOff>101130</xdr:rowOff>
    </xdr:to>
    <xdr:cxnSp macro="">
      <xdr:nvCxnSpPr>
        <xdr:cNvPr id="855" name="直線コネクタ 854"/>
        <xdr:cNvCxnSpPr/>
      </xdr:nvCxnSpPr>
      <xdr:spPr>
        <a:xfrm>
          <a:off x="22072600" y="1330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85577</xdr:rowOff>
    </xdr:from>
    <xdr:ext cx="599010" cy="259045"/>
    <xdr:sp macro="" textlink="">
      <xdr:nvSpPr>
        <xdr:cNvPr id="856" name="繰出金最大値テキスト"/>
        <xdr:cNvSpPr txBox="1"/>
      </xdr:nvSpPr>
      <xdr:spPr>
        <a:xfrm>
          <a:off x="22212300" y="12087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138900</xdr:rowOff>
    </xdr:from>
    <xdr:to>
      <xdr:col>116</xdr:col>
      <xdr:colOff>152400</xdr:colOff>
      <xdr:row>71</xdr:row>
      <xdr:rowOff>138900</xdr:rowOff>
    </xdr:to>
    <xdr:cxnSp macro="">
      <xdr:nvCxnSpPr>
        <xdr:cNvPr id="857" name="直線コネクタ 856"/>
        <xdr:cNvCxnSpPr/>
      </xdr:nvCxnSpPr>
      <xdr:spPr>
        <a:xfrm>
          <a:off x="22072600" y="1231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65025</xdr:rowOff>
    </xdr:from>
    <xdr:to>
      <xdr:col>116</xdr:col>
      <xdr:colOff>63500</xdr:colOff>
      <xdr:row>73</xdr:row>
      <xdr:rowOff>101556</xdr:rowOff>
    </xdr:to>
    <xdr:cxnSp macro="">
      <xdr:nvCxnSpPr>
        <xdr:cNvPr id="858" name="直線コネクタ 857"/>
        <xdr:cNvCxnSpPr/>
      </xdr:nvCxnSpPr>
      <xdr:spPr>
        <a:xfrm flipV="1">
          <a:off x="21323300" y="12409425"/>
          <a:ext cx="838200" cy="207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89350</xdr:rowOff>
    </xdr:from>
    <xdr:ext cx="599010" cy="259045"/>
    <xdr:sp macro="" textlink="">
      <xdr:nvSpPr>
        <xdr:cNvPr id="859" name="繰出金平均値テキスト"/>
        <xdr:cNvSpPr txBox="1"/>
      </xdr:nvSpPr>
      <xdr:spPr>
        <a:xfrm>
          <a:off x="22212300" y="12948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110923</xdr:rowOff>
    </xdr:from>
    <xdr:to>
      <xdr:col>116</xdr:col>
      <xdr:colOff>114300</xdr:colOff>
      <xdr:row>76</xdr:row>
      <xdr:rowOff>41073</xdr:rowOff>
    </xdr:to>
    <xdr:sp macro="" textlink="">
      <xdr:nvSpPr>
        <xdr:cNvPr id="860" name="フローチャート: 判断 859"/>
        <xdr:cNvSpPr/>
      </xdr:nvSpPr>
      <xdr:spPr>
        <a:xfrm>
          <a:off x="221107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101556</xdr:rowOff>
    </xdr:from>
    <xdr:to>
      <xdr:col>111</xdr:col>
      <xdr:colOff>177800</xdr:colOff>
      <xdr:row>73</xdr:row>
      <xdr:rowOff>159113</xdr:rowOff>
    </xdr:to>
    <xdr:cxnSp macro="">
      <xdr:nvCxnSpPr>
        <xdr:cNvPr id="861" name="直線コネクタ 860"/>
        <xdr:cNvCxnSpPr/>
      </xdr:nvCxnSpPr>
      <xdr:spPr>
        <a:xfrm flipV="1">
          <a:off x="20434300" y="12617406"/>
          <a:ext cx="889000" cy="57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100266</xdr:rowOff>
    </xdr:from>
    <xdr:to>
      <xdr:col>112</xdr:col>
      <xdr:colOff>38100</xdr:colOff>
      <xdr:row>76</xdr:row>
      <xdr:rowOff>30417</xdr:rowOff>
    </xdr:to>
    <xdr:sp macro="" textlink="">
      <xdr:nvSpPr>
        <xdr:cNvPr id="862" name="フローチャート: 判断 861"/>
        <xdr:cNvSpPr/>
      </xdr:nvSpPr>
      <xdr:spPr>
        <a:xfrm>
          <a:off x="21272500" y="129590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21544</xdr:rowOff>
    </xdr:from>
    <xdr:ext cx="599010" cy="259045"/>
    <xdr:sp macro="" textlink="">
      <xdr:nvSpPr>
        <xdr:cNvPr id="863" name="テキスト ボックス 862"/>
        <xdr:cNvSpPr txBox="1"/>
      </xdr:nvSpPr>
      <xdr:spPr>
        <a:xfrm>
          <a:off x="21023795" y="1305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159113</xdr:rowOff>
    </xdr:from>
    <xdr:to>
      <xdr:col>107</xdr:col>
      <xdr:colOff>50800</xdr:colOff>
      <xdr:row>74</xdr:row>
      <xdr:rowOff>84868</xdr:rowOff>
    </xdr:to>
    <xdr:cxnSp macro="">
      <xdr:nvCxnSpPr>
        <xdr:cNvPr id="864" name="直線コネクタ 863"/>
        <xdr:cNvCxnSpPr/>
      </xdr:nvCxnSpPr>
      <xdr:spPr>
        <a:xfrm flipV="1">
          <a:off x="19545300" y="12674963"/>
          <a:ext cx="889000" cy="97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111655</xdr:rowOff>
    </xdr:from>
    <xdr:to>
      <xdr:col>107</xdr:col>
      <xdr:colOff>101600</xdr:colOff>
      <xdr:row>76</xdr:row>
      <xdr:rowOff>41805</xdr:rowOff>
    </xdr:to>
    <xdr:sp macro="" textlink="">
      <xdr:nvSpPr>
        <xdr:cNvPr id="865" name="フローチャート: 判断 864"/>
        <xdr:cNvSpPr/>
      </xdr:nvSpPr>
      <xdr:spPr>
        <a:xfrm>
          <a:off x="203835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32932</xdr:rowOff>
    </xdr:from>
    <xdr:ext cx="599010" cy="259045"/>
    <xdr:sp macro="" textlink="">
      <xdr:nvSpPr>
        <xdr:cNvPr id="866" name="テキスト ボックス 865"/>
        <xdr:cNvSpPr txBox="1"/>
      </xdr:nvSpPr>
      <xdr:spPr>
        <a:xfrm>
          <a:off x="20134795" y="1306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84868</xdr:rowOff>
    </xdr:from>
    <xdr:to>
      <xdr:col>102</xdr:col>
      <xdr:colOff>114300</xdr:colOff>
      <xdr:row>74</xdr:row>
      <xdr:rowOff>106828</xdr:rowOff>
    </xdr:to>
    <xdr:cxnSp macro="">
      <xdr:nvCxnSpPr>
        <xdr:cNvPr id="867" name="直線コネクタ 866"/>
        <xdr:cNvCxnSpPr/>
      </xdr:nvCxnSpPr>
      <xdr:spPr>
        <a:xfrm flipV="1">
          <a:off x="18656300" y="12772168"/>
          <a:ext cx="889000" cy="21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110992</xdr:rowOff>
    </xdr:from>
    <xdr:to>
      <xdr:col>102</xdr:col>
      <xdr:colOff>165100</xdr:colOff>
      <xdr:row>76</xdr:row>
      <xdr:rowOff>41142</xdr:rowOff>
    </xdr:to>
    <xdr:sp macro="" textlink="">
      <xdr:nvSpPr>
        <xdr:cNvPr id="868" name="フローチャート: 判断 867"/>
        <xdr:cNvSpPr/>
      </xdr:nvSpPr>
      <xdr:spPr>
        <a:xfrm>
          <a:off x="19494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32269</xdr:rowOff>
    </xdr:from>
    <xdr:ext cx="599010" cy="259045"/>
    <xdr:sp macro="" textlink="">
      <xdr:nvSpPr>
        <xdr:cNvPr id="869" name="テキスト ボックス 868"/>
        <xdr:cNvSpPr txBox="1"/>
      </xdr:nvSpPr>
      <xdr:spPr>
        <a:xfrm>
          <a:off x="19245795" y="13062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124900</xdr:rowOff>
    </xdr:from>
    <xdr:to>
      <xdr:col>98</xdr:col>
      <xdr:colOff>38100</xdr:colOff>
      <xdr:row>76</xdr:row>
      <xdr:rowOff>55051</xdr:rowOff>
    </xdr:to>
    <xdr:sp macro="" textlink="">
      <xdr:nvSpPr>
        <xdr:cNvPr id="870" name="フローチャート: 判断 869"/>
        <xdr:cNvSpPr/>
      </xdr:nvSpPr>
      <xdr:spPr>
        <a:xfrm>
          <a:off x="18605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46176</xdr:rowOff>
    </xdr:from>
    <xdr:ext cx="599010" cy="259045"/>
    <xdr:sp macro="" textlink="">
      <xdr:nvSpPr>
        <xdr:cNvPr id="871" name="テキスト ボックス 870"/>
        <xdr:cNvSpPr txBox="1"/>
      </xdr:nvSpPr>
      <xdr:spPr>
        <a:xfrm>
          <a:off x="18356795" y="13076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14225</xdr:rowOff>
    </xdr:from>
    <xdr:to>
      <xdr:col>116</xdr:col>
      <xdr:colOff>114300</xdr:colOff>
      <xdr:row>72</xdr:row>
      <xdr:rowOff>115825</xdr:rowOff>
    </xdr:to>
    <xdr:sp macro="" textlink="">
      <xdr:nvSpPr>
        <xdr:cNvPr id="877" name="楕円 876"/>
        <xdr:cNvSpPr/>
      </xdr:nvSpPr>
      <xdr:spPr>
        <a:xfrm>
          <a:off x="22110700" y="12358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100602</xdr:rowOff>
    </xdr:from>
    <xdr:ext cx="599010" cy="259045"/>
    <xdr:sp macro="" textlink="">
      <xdr:nvSpPr>
        <xdr:cNvPr id="878" name="繰出金該当値テキスト"/>
        <xdr:cNvSpPr txBox="1"/>
      </xdr:nvSpPr>
      <xdr:spPr>
        <a:xfrm>
          <a:off x="22212300" y="12273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50756</xdr:rowOff>
    </xdr:from>
    <xdr:to>
      <xdr:col>112</xdr:col>
      <xdr:colOff>38100</xdr:colOff>
      <xdr:row>73</xdr:row>
      <xdr:rowOff>152356</xdr:rowOff>
    </xdr:to>
    <xdr:sp macro="" textlink="">
      <xdr:nvSpPr>
        <xdr:cNvPr id="879" name="楕円 878"/>
        <xdr:cNvSpPr/>
      </xdr:nvSpPr>
      <xdr:spPr>
        <a:xfrm>
          <a:off x="21272500" y="1256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71</xdr:row>
      <xdr:rowOff>168883</xdr:rowOff>
    </xdr:from>
    <xdr:ext cx="599010" cy="259045"/>
    <xdr:sp macro="" textlink="">
      <xdr:nvSpPr>
        <xdr:cNvPr id="880" name="テキスト ボックス 879"/>
        <xdr:cNvSpPr txBox="1"/>
      </xdr:nvSpPr>
      <xdr:spPr>
        <a:xfrm>
          <a:off x="21023795" y="12341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108313</xdr:rowOff>
    </xdr:from>
    <xdr:to>
      <xdr:col>107</xdr:col>
      <xdr:colOff>101600</xdr:colOff>
      <xdr:row>74</xdr:row>
      <xdr:rowOff>38463</xdr:rowOff>
    </xdr:to>
    <xdr:sp macro="" textlink="">
      <xdr:nvSpPr>
        <xdr:cNvPr id="881" name="楕円 880"/>
        <xdr:cNvSpPr/>
      </xdr:nvSpPr>
      <xdr:spPr>
        <a:xfrm>
          <a:off x="20383500" y="12624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72</xdr:row>
      <xdr:rowOff>54990</xdr:rowOff>
    </xdr:from>
    <xdr:ext cx="599010" cy="259045"/>
    <xdr:sp macro="" textlink="">
      <xdr:nvSpPr>
        <xdr:cNvPr id="882" name="テキスト ボックス 881"/>
        <xdr:cNvSpPr txBox="1"/>
      </xdr:nvSpPr>
      <xdr:spPr>
        <a:xfrm>
          <a:off x="20134795" y="12399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34068</xdr:rowOff>
    </xdr:from>
    <xdr:to>
      <xdr:col>102</xdr:col>
      <xdr:colOff>165100</xdr:colOff>
      <xdr:row>74</xdr:row>
      <xdr:rowOff>135668</xdr:rowOff>
    </xdr:to>
    <xdr:sp macro="" textlink="">
      <xdr:nvSpPr>
        <xdr:cNvPr id="883" name="楕円 882"/>
        <xdr:cNvSpPr/>
      </xdr:nvSpPr>
      <xdr:spPr>
        <a:xfrm>
          <a:off x="19494500" y="12721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72</xdr:row>
      <xdr:rowOff>152195</xdr:rowOff>
    </xdr:from>
    <xdr:ext cx="599010" cy="259045"/>
    <xdr:sp macro="" textlink="">
      <xdr:nvSpPr>
        <xdr:cNvPr id="884" name="テキスト ボックス 883"/>
        <xdr:cNvSpPr txBox="1"/>
      </xdr:nvSpPr>
      <xdr:spPr>
        <a:xfrm>
          <a:off x="19245795" y="12496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56028</xdr:rowOff>
    </xdr:from>
    <xdr:to>
      <xdr:col>98</xdr:col>
      <xdr:colOff>38100</xdr:colOff>
      <xdr:row>74</xdr:row>
      <xdr:rowOff>157628</xdr:rowOff>
    </xdr:to>
    <xdr:sp macro="" textlink="">
      <xdr:nvSpPr>
        <xdr:cNvPr id="885" name="楕円 884"/>
        <xdr:cNvSpPr/>
      </xdr:nvSpPr>
      <xdr:spPr>
        <a:xfrm>
          <a:off x="18605500" y="12743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2705</xdr:rowOff>
    </xdr:from>
    <xdr:ext cx="599010" cy="259045"/>
    <xdr:sp macro="" textlink="">
      <xdr:nvSpPr>
        <xdr:cNvPr id="886" name="テキスト ボックス 885"/>
        <xdr:cNvSpPr txBox="1"/>
      </xdr:nvSpPr>
      <xdr:spPr>
        <a:xfrm>
          <a:off x="18356795" y="12518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7" name="直線コネクタ 896"/>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8" name="テキスト ボックス 897"/>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900" name="テキスト ボックス 899"/>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901" name="直線コネクタ 900"/>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2" name="テキスト ボックス 901"/>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3" name="直線コネクタ 902"/>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4" name="テキスト ボックス 903"/>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5"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6" name="直線コネクタ 905"/>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7" name="前年度繰上充用金最小値テキスト"/>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8" name="直線コネクタ 907"/>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9" name="前年度繰上充用金最大値テキスト"/>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10" name="直線コネクタ 909"/>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11" name="直線コネクタ 910"/>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2" name="前年度繰上充用金平均値テキスト"/>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3" name="フローチャート: 判断 912"/>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4" name="直線コネクタ 913"/>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5" name="フローチャート: 判断 914"/>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6" name="テキスト ボックス 915"/>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7" name="直線コネクタ 916"/>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8" name="フローチャート: 判断 917"/>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9" name="テキスト ボックス 918"/>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20" name="直線コネクタ 919"/>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21" name="フローチャート: 判断 920"/>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2" name="テキスト ボックス 921"/>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3" name="フローチャート: 判断 922"/>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4" name="テキスト ボックス 923"/>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5" name="テキスト ボックス 924"/>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6" name="テキスト ボックス 925"/>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7" name="テキスト ボックス 926"/>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8" name="テキスト ボックス 927"/>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9" name="テキスト ボックス 928"/>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30" name="楕円 929"/>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31" name="前年度繰上充用金該当値テキスト"/>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2" name="楕円 931"/>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3" name="テキスト ボックス 932"/>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4" name="楕円 933"/>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5" name="テキスト ボックス 934"/>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6" name="楕円 935"/>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7" name="テキスト ボックス 936"/>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8" name="楕円 937"/>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9" name="テキスト ボックス 938"/>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0" name="正方形/長方形 93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1" name="正方形/長方形 94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2" name="テキスト ボックス 94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人口数が４０８人と全国での最少（内陸部）の自治体であるため、住民一人あたりの歳出額に換算すると多くの性質別歳出で上位に位置している。分母値で減となっているものは普通建設事業費の新規整備で、これは村営住宅と畜産施設整備が完了したことによるものである。分母値で増となっていいるものは補助費と出資金で、補助金の主なものは観光事業の新規補助金、出資金は第３セクターへの追加出資である。</a:t>
          </a:r>
        </a:p>
        <a:p>
          <a:pPr marL="0" marR="0" indent="0" defTabSz="914400" eaLnBrk="1" fontAlgn="auto" latinLnBrk="0" hangingPunct="1">
            <a:lnSpc>
              <a:spcPct val="100000"/>
            </a:lnSpc>
            <a:spcBef>
              <a:spcPts val="0"/>
            </a:spcBef>
            <a:spcAft>
              <a:spcPts val="0"/>
            </a:spcAft>
            <a:buClrTx/>
            <a:buSzTx/>
            <a:buFontTx/>
            <a:buNone/>
            <a:tabLst/>
            <a:defRPr/>
          </a:pP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145777</xdr:rowOff>
    </xdr:from>
    <xdr:to>
      <xdr:col>24</xdr:col>
      <xdr:colOff>63500</xdr:colOff>
      <xdr:row>31</xdr:row>
      <xdr:rowOff>7303</xdr:rowOff>
    </xdr:to>
    <xdr:cxnSp macro="">
      <xdr:nvCxnSpPr>
        <xdr:cNvPr id="60" name="直線コネクタ 59"/>
        <xdr:cNvCxnSpPr/>
      </xdr:nvCxnSpPr>
      <xdr:spPr>
        <a:xfrm flipV="1">
          <a:off x="3797300" y="5289277"/>
          <a:ext cx="838200" cy="32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155129</xdr:rowOff>
    </xdr:from>
    <xdr:ext cx="534377" cy="259045"/>
    <xdr:sp macro="" textlink="">
      <xdr:nvSpPr>
        <xdr:cNvPr id="61" name="議会費平均値テキスト"/>
        <xdr:cNvSpPr txBox="1"/>
      </xdr:nvSpPr>
      <xdr:spPr>
        <a:xfrm>
          <a:off x="4686300" y="6327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150197</xdr:rowOff>
    </xdr:from>
    <xdr:to>
      <xdr:col>19</xdr:col>
      <xdr:colOff>177800</xdr:colOff>
      <xdr:row>31</xdr:row>
      <xdr:rowOff>7303</xdr:rowOff>
    </xdr:to>
    <xdr:cxnSp macro="">
      <xdr:nvCxnSpPr>
        <xdr:cNvPr id="63" name="直線コネクタ 62"/>
        <xdr:cNvCxnSpPr/>
      </xdr:nvCxnSpPr>
      <xdr:spPr>
        <a:xfrm>
          <a:off x="2908300" y="5293697"/>
          <a:ext cx="889000" cy="28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95711</xdr:rowOff>
    </xdr:from>
    <xdr:ext cx="534377" cy="259045"/>
    <xdr:sp macro="" textlink="">
      <xdr:nvSpPr>
        <xdr:cNvPr id="65" name="テキスト ボックス 64"/>
        <xdr:cNvSpPr txBox="1"/>
      </xdr:nvSpPr>
      <xdr:spPr>
        <a:xfrm>
          <a:off x="3530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30</xdr:row>
      <xdr:rowOff>150197</xdr:rowOff>
    </xdr:from>
    <xdr:to>
      <xdr:col>15</xdr:col>
      <xdr:colOff>50800</xdr:colOff>
      <xdr:row>31</xdr:row>
      <xdr:rowOff>30658</xdr:rowOff>
    </xdr:to>
    <xdr:cxnSp macro="">
      <xdr:nvCxnSpPr>
        <xdr:cNvPr id="66" name="直線コネクタ 65"/>
        <xdr:cNvCxnSpPr/>
      </xdr:nvCxnSpPr>
      <xdr:spPr>
        <a:xfrm flipV="1">
          <a:off x="2019300" y="5293697"/>
          <a:ext cx="889000" cy="5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95997</xdr:rowOff>
    </xdr:from>
    <xdr:ext cx="534377" cy="259045"/>
    <xdr:sp macro="" textlink="">
      <xdr:nvSpPr>
        <xdr:cNvPr id="68" name="テキスト ボックス 67"/>
        <xdr:cNvSpPr txBox="1"/>
      </xdr:nvSpPr>
      <xdr:spPr>
        <a:xfrm>
          <a:off x="2641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31</xdr:row>
      <xdr:rowOff>30658</xdr:rowOff>
    </xdr:from>
    <xdr:to>
      <xdr:col>10</xdr:col>
      <xdr:colOff>114300</xdr:colOff>
      <xdr:row>31</xdr:row>
      <xdr:rowOff>74244</xdr:rowOff>
    </xdr:to>
    <xdr:cxnSp macro="">
      <xdr:nvCxnSpPr>
        <xdr:cNvPr id="69" name="直線コネクタ 68"/>
        <xdr:cNvCxnSpPr/>
      </xdr:nvCxnSpPr>
      <xdr:spPr>
        <a:xfrm flipV="1">
          <a:off x="1130300" y="5345608"/>
          <a:ext cx="889000" cy="43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80224</xdr:rowOff>
    </xdr:from>
    <xdr:ext cx="534377" cy="259045"/>
    <xdr:sp macro="" textlink="">
      <xdr:nvSpPr>
        <xdr:cNvPr id="71" name="テキスト ボックス 70"/>
        <xdr:cNvSpPr txBox="1"/>
      </xdr:nvSpPr>
      <xdr:spPr>
        <a:xfrm>
          <a:off x="1752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81081</xdr:rowOff>
    </xdr:from>
    <xdr:ext cx="534377" cy="259045"/>
    <xdr:sp macro="" textlink="">
      <xdr:nvSpPr>
        <xdr:cNvPr id="73" name="テキスト ボックス 72"/>
        <xdr:cNvSpPr txBox="1"/>
      </xdr:nvSpPr>
      <xdr:spPr>
        <a:xfrm>
          <a:off x="863111" y="6424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94977</xdr:rowOff>
    </xdr:from>
    <xdr:to>
      <xdr:col>24</xdr:col>
      <xdr:colOff>114300</xdr:colOff>
      <xdr:row>31</xdr:row>
      <xdr:rowOff>25127</xdr:rowOff>
    </xdr:to>
    <xdr:sp macro="" textlink="">
      <xdr:nvSpPr>
        <xdr:cNvPr id="79" name="楕円 78"/>
        <xdr:cNvSpPr/>
      </xdr:nvSpPr>
      <xdr:spPr>
        <a:xfrm>
          <a:off x="4584700" y="5238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48004</xdr:rowOff>
    </xdr:from>
    <xdr:ext cx="534377" cy="259045"/>
    <xdr:sp macro="" textlink="">
      <xdr:nvSpPr>
        <xdr:cNvPr id="80" name="議会費該当値テキスト"/>
        <xdr:cNvSpPr txBox="1"/>
      </xdr:nvSpPr>
      <xdr:spPr>
        <a:xfrm>
          <a:off x="4686300" y="5191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127953</xdr:rowOff>
    </xdr:from>
    <xdr:to>
      <xdr:col>20</xdr:col>
      <xdr:colOff>38100</xdr:colOff>
      <xdr:row>31</xdr:row>
      <xdr:rowOff>58103</xdr:rowOff>
    </xdr:to>
    <xdr:sp macro="" textlink="">
      <xdr:nvSpPr>
        <xdr:cNvPr id="81" name="楕円 80"/>
        <xdr:cNvSpPr/>
      </xdr:nvSpPr>
      <xdr:spPr>
        <a:xfrm>
          <a:off x="3746500" y="5271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29</xdr:row>
      <xdr:rowOff>74630</xdr:rowOff>
    </xdr:from>
    <xdr:ext cx="534377" cy="259045"/>
    <xdr:sp macro="" textlink="">
      <xdr:nvSpPr>
        <xdr:cNvPr id="82" name="テキスト ボックス 81"/>
        <xdr:cNvSpPr txBox="1"/>
      </xdr:nvSpPr>
      <xdr:spPr>
        <a:xfrm>
          <a:off x="3530111" y="5046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30</xdr:row>
      <xdr:rowOff>99397</xdr:rowOff>
    </xdr:from>
    <xdr:to>
      <xdr:col>15</xdr:col>
      <xdr:colOff>101600</xdr:colOff>
      <xdr:row>31</xdr:row>
      <xdr:rowOff>29547</xdr:rowOff>
    </xdr:to>
    <xdr:sp macro="" textlink="">
      <xdr:nvSpPr>
        <xdr:cNvPr id="83" name="楕円 82"/>
        <xdr:cNvSpPr/>
      </xdr:nvSpPr>
      <xdr:spPr>
        <a:xfrm>
          <a:off x="2857500" y="5242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29</xdr:row>
      <xdr:rowOff>46074</xdr:rowOff>
    </xdr:from>
    <xdr:ext cx="534377" cy="259045"/>
    <xdr:sp macro="" textlink="">
      <xdr:nvSpPr>
        <xdr:cNvPr id="84" name="テキスト ボックス 83"/>
        <xdr:cNvSpPr txBox="1"/>
      </xdr:nvSpPr>
      <xdr:spPr>
        <a:xfrm>
          <a:off x="2641111" y="5018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30</xdr:row>
      <xdr:rowOff>151308</xdr:rowOff>
    </xdr:from>
    <xdr:to>
      <xdr:col>10</xdr:col>
      <xdr:colOff>165100</xdr:colOff>
      <xdr:row>31</xdr:row>
      <xdr:rowOff>81458</xdr:rowOff>
    </xdr:to>
    <xdr:sp macro="" textlink="">
      <xdr:nvSpPr>
        <xdr:cNvPr id="85" name="楕円 84"/>
        <xdr:cNvSpPr/>
      </xdr:nvSpPr>
      <xdr:spPr>
        <a:xfrm>
          <a:off x="1968500" y="5294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29</xdr:row>
      <xdr:rowOff>97985</xdr:rowOff>
    </xdr:from>
    <xdr:ext cx="534377" cy="259045"/>
    <xdr:sp macro="" textlink="">
      <xdr:nvSpPr>
        <xdr:cNvPr id="86" name="テキスト ボックス 85"/>
        <xdr:cNvSpPr txBox="1"/>
      </xdr:nvSpPr>
      <xdr:spPr>
        <a:xfrm>
          <a:off x="1752111" y="507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31</xdr:row>
      <xdr:rowOff>23444</xdr:rowOff>
    </xdr:from>
    <xdr:to>
      <xdr:col>6</xdr:col>
      <xdr:colOff>38100</xdr:colOff>
      <xdr:row>31</xdr:row>
      <xdr:rowOff>125044</xdr:rowOff>
    </xdr:to>
    <xdr:sp macro="" textlink="">
      <xdr:nvSpPr>
        <xdr:cNvPr id="87" name="楕円 86"/>
        <xdr:cNvSpPr/>
      </xdr:nvSpPr>
      <xdr:spPr>
        <a:xfrm>
          <a:off x="1079500" y="5338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29</xdr:row>
      <xdr:rowOff>141571</xdr:rowOff>
    </xdr:from>
    <xdr:ext cx="534377" cy="259045"/>
    <xdr:sp macro="" textlink="">
      <xdr:nvSpPr>
        <xdr:cNvPr id="88" name="テキスト ボックス 87"/>
        <xdr:cNvSpPr txBox="1"/>
      </xdr:nvSpPr>
      <xdr:spPr>
        <a:xfrm>
          <a:off x="863111" y="5113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89113</xdr:rowOff>
    </xdr:from>
    <xdr:to>
      <xdr:col>24</xdr:col>
      <xdr:colOff>63500</xdr:colOff>
      <xdr:row>56</xdr:row>
      <xdr:rowOff>9612</xdr:rowOff>
    </xdr:to>
    <xdr:cxnSp macro="">
      <xdr:nvCxnSpPr>
        <xdr:cNvPr id="115" name="直線コネクタ 114"/>
        <xdr:cNvCxnSpPr/>
      </xdr:nvCxnSpPr>
      <xdr:spPr>
        <a:xfrm>
          <a:off x="3797300" y="9518863"/>
          <a:ext cx="838200" cy="91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89113</xdr:rowOff>
    </xdr:from>
    <xdr:to>
      <xdr:col>19</xdr:col>
      <xdr:colOff>177800</xdr:colOff>
      <xdr:row>55</xdr:row>
      <xdr:rowOff>99020</xdr:rowOff>
    </xdr:to>
    <xdr:cxnSp macro="">
      <xdr:nvCxnSpPr>
        <xdr:cNvPr id="118" name="直線コネクタ 117"/>
        <xdr:cNvCxnSpPr/>
      </xdr:nvCxnSpPr>
      <xdr:spPr>
        <a:xfrm flipV="1">
          <a:off x="2908300" y="9518863"/>
          <a:ext cx="889000" cy="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134100</xdr:rowOff>
    </xdr:from>
    <xdr:to>
      <xdr:col>15</xdr:col>
      <xdr:colOff>50800</xdr:colOff>
      <xdr:row>55</xdr:row>
      <xdr:rowOff>99020</xdr:rowOff>
    </xdr:to>
    <xdr:cxnSp macro="">
      <xdr:nvCxnSpPr>
        <xdr:cNvPr id="121" name="直線コネクタ 120"/>
        <xdr:cNvCxnSpPr/>
      </xdr:nvCxnSpPr>
      <xdr:spPr>
        <a:xfrm>
          <a:off x="2019300" y="9392400"/>
          <a:ext cx="889000" cy="136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59575</xdr:rowOff>
    </xdr:from>
    <xdr:ext cx="599010" cy="259045"/>
    <xdr:sp macro="" textlink="">
      <xdr:nvSpPr>
        <xdr:cNvPr id="123" name="テキスト ボックス 122"/>
        <xdr:cNvSpPr txBox="1"/>
      </xdr:nvSpPr>
      <xdr:spPr>
        <a:xfrm>
          <a:off x="2608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134100</xdr:rowOff>
    </xdr:from>
    <xdr:to>
      <xdr:col>10</xdr:col>
      <xdr:colOff>114300</xdr:colOff>
      <xdr:row>56</xdr:row>
      <xdr:rowOff>9582</xdr:rowOff>
    </xdr:to>
    <xdr:cxnSp macro="">
      <xdr:nvCxnSpPr>
        <xdr:cNvPr id="124" name="直線コネクタ 123"/>
        <xdr:cNvCxnSpPr/>
      </xdr:nvCxnSpPr>
      <xdr:spPr>
        <a:xfrm flipV="1">
          <a:off x="1130300" y="9392400"/>
          <a:ext cx="889000" cy="21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60220</xdr:rowOff>
    </xdr:from>
    <xdr:ext cx="599010" cy="259045"/>
    <xdr:sp macro="" textlink="">
      <xdr:nvSpPr>
        <xdr:cNvPr id="126" name="テキスト ボックス 125"/>
        <xdr:cNvSpPr txBox="1"/>
      </xdr:nvSpPr>
      <xdr:spPr>
        <a:xfrm>
          <a:off x="1719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71254</xdr:rowOff>
    </xdr:from>
    <xdr:ext cx="599010" cy="259045"/>
    <xdr:sp macro="" textlink="">
      <xdr:nvSpPr>
        <xdr:cNvPr id="128" name="テキスト ボックス 127"/>
        <xdr:cNvSpPr txBox="1"/>
      </xdr:nvSpPr>
      <xdr:spPr>
        <a:xfrm>
          <a:off x="830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130262</xdr:rowOff>
    </xdr:from>
    <xdr:to>
      <xdr:col>24</xdr:col>
      <xdr:colOff>114300</xdr:colOff>
      <xdr:row>56</xdr:row>
      <xdr:rowOff>60412</xdr:rowOff>
    </xdr:to>
    <xdr:sp macro="" textlink="">
      <xdr:nvSpPr>
        <xdr:cNvPr id="134" name="楕円 133"/>
        <xdr:cNvSpPr/>
      </xdr:nvSpPr>
      <xdr:spPr>
        <a:xfrm>
          <a:off x="4584700" y="9560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153139</xdr:rowOff>
    </xdr:from>
    <xdr:ext cx="690189" cy="259045"/>
    <xdr:sp macro="" textlink="">
      <xdr:nvSpPr>
        <xdr:cNvPr id="135" name="総務費該当値テキスト"/>
        <xdr:cNvSpPr txBox="1"/>
      </xdr:nvSpPr>
      <xdr:spPr>
        <a:xfrm>
          <a:off x="4686300" y="941143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1,034,532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38313</xdr:rowOff>
    </xdr:from>
    <xdr:to>
      <xdr:col>20</xdr:col>
      <xdr:colOff>38100</xdr:colOff>
      <xdr:row>55</xdr:row>
      <xdr:rowOff>139913</xdr:rowOff>
    </xdr:to>
    <xdr:sp macro="" textlink="">
      <xdr:nvSpPr>
        <xdr:cNvPr id="136" name="楕円 135"/>
        <xdr:cNvSpPr/>
      </xdr:nvSpPr>
      <xdr:spPr>
        <a:xfrm>
          <a:off x="3746500" y="9468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53</xdr:row>
      <xdr:rowOff>156440</xdr:rowOff>
    </xdr:from>
    <xdr:ext cx="690189" cy="259045"/>
    <xdr:sp macro="" textlink="">
      <xdr:nvSpPr>
        <xdr:cNvPr id="137" name="テキスト ボックス 136"/>
        <xdr:cNvSpPr txBox="1"/>
      </xdr:nvSpPr>
      <xdr:spPr>
        <a:xfrm>
          <a:off x="3452205" y="92432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48220</xdr:rowOff>
    </xdr:from>
    <xdr:to>
      <xdr:col>15</xdr:col>
      <xdr:colOff>101600</xdr:colOff>
      <xdr:row>55</xdr:row>
      <xdr:rowOff>149820</xdr:rowOff>
    </xdr:to>
    <xdr:sp macro="" textlink="">
      <xdr:nvSpPr>
        <xdr:cNvPr id="138" name="楕円 137"/>
        <xdr:cNvSpPr/>
      </xdr:nvSpPr>
      <xdr:spPr>
        <a:xfrm>
          <a:off x="2857500" y="947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53</xdr:row>
      <xdr:rowOff>166347</xdr:rowOff>
    </xdr:from>
    <xdr:ext cx="690189" cy="259045"/>
    <xdr:sp macro="" textlink="">
      <xdr:nvSpPr>
        <xdr:cNvPr id="139" name="テキスト ボックス 138"/>
        <xdr:cNvSpPr txBox="1"/>
      </xdr:nvSpPr>
      <xdr:spPr>
        <a:xfrm>
          <a:off x="2563205" y="92531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1,213,975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83300</xdr:rowOff>
    </xdr:from>
    <xdr:to>
      <xdr:col>10</xdr:col>
      <xdr:colOff>165100</xdr:colOff>
      <xdr:row>55</xdr:row>
      <xdr:rowOff>13450</xdr:rowOff>
    </xdr:to>
    <xdr:sp macro="" textlink="">
      <xdr:nvSpPr>
        <xdr:cNvPr id="140" name="楕円 139"/>
        <xdr:cNvSpPr/>
      </xdr:nvSpPr>
      <xdr:spPr>
        <a:xfrm>
          <a:off x="1968500" y="934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53</xdr:row>
      <xdr:rowOff>29977</xdr:rowOff>
    </xdr:from>
    <xdr:ext cx="690189" cy="259045"/>
    <xdr:sp macro="" textlink="">
      <xdr:nvSpPr>
        <xdr:cNvPr id="141" name="テキスト ボックス 140"/>
        <xdr:cNvSpPr txBox="1"/>
      </xdr:nvSpPr>
      <xdr:spPr>
        <a:xfrm>
          <a:off x="1674205" y="91168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130232</xdr:rowOff>
    </xdr:from>
    <xdr:to>
      <xdr:col>6</xdr:col>
      <xdr:colOff>38100</xdr:colOff>
      <xdr:row>56</xdr:row>
      <xdr:rowOff>60382</xdr:rowOff>
    </xdr:to>
    <xdr:sp macro="" textlink="">
      <xdr:nvSpPr>
        <xdr:cNvPr id="142" name="楕円 141"/>
        <xdr:cNvSpPr/>
      </xdr:nvSpPr>
      <xdr:spPr>
        <a:xfrm>
          <a:off x="1079500" y="95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23205</xdr:colOff>
      <xdr:row>54</xdr:row>
      <xdr:rowOff>76909</xdr:rowOff>
    </xdr:from>
    <xdr:ext cx="690189" cy="259045"/>
    <xdr:sp macro="" textlink="">
      <xdr:nvSpPr>
        <xdr:cNvPr id="143" name="テキスト ボックス 142"/>
        <xdr:cNvSpPr txBox="1"/>
      </xdr:nvSpPr>
      <xdr:spPr>
        <a:xfrm>
          <a:off x="785205" y="93352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30519</xdr:rowOff>
    </xdr:from>
    <xdr:to>
      <xdr:col>24</xdr:col>
      <xdr:colOff>63500</xdr:colOff>
      <xdr:row>76</xdr:row>
      <xdr:rowOff>114751</xdr:rowOff>
    </xdr:to>
    <xdr:cxnSp macro="">
      <xdr:nvCxnSpPr>
        <xdr:cNvPr id="174" name="直線コネクタ 173"/>
        <xdr:cNvCxnSpPr/>
      </xdr:nvCxnSpPr>
      <xdr:spPr>
        <a:xfrm>
          <a:off x="3797300" y="13060719"/>
          <a:ext cx="838200" cy="84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28808</xdr:rowOff>
    </xdr:from>
    <xdr:ext cx="599010" cy="259045"/>
    <xdr:sp macro="" textlink="">
      <xdr:nvSpPr>
        <xdr:cNvPr id="175" name="民生費平均値テキスト"/>
        <xdr:cNvSpPr txBox="1"/>
      </xdr:nvSpPr>
      <xdr:spPr>
        <a:xfrm>
          <a:off x="4686300" y="13230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30519</xdr:rowOff>
    </xdr:from>
    <xdr:to>
      <xdr:col>19</xdr:col>
      <xdr:colOff>177800</xdr:colOff>
      <xdr:row>76</xdr:row>
      <xdr:rowOff>47808</xdr:rowOff>
    </xdr:to>
    <xdr:cxnSp macro="">
      <xdr:nvCxnSpPr>
        <xdr:cNvPr id="177" name="直線コネクタ 176"/>
        <xdr:cNvCxnSpPr/>
      </xdr:nvCxnSpPr>
      <xdr:spPr>
        <a:xfrm flipV="1">
          <a:off x="2908300" y="13060719"/>
          <a:ext cx="889000" cy="17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125537</xdr:rowOff>
    </xdr:from>
    <xdr:ext cx="599010" cy="259045"/>
    <xdr:sp macro="" textlink="">
      <xdr:nvSpPr>
        <xdr:cNvPr id="179" name="テキスト ボックス 178"/>
        <xdr:cNvSpPr txBox="1"/>
      </xdr:nvSpPr>
      <xdr:spPr>
        <a:xfrm>
          <a:off x="3497795" y="1332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47808</xdr:rowOff>
    </xdr:from>
    <xdr:to>
      <xdr:col>15</xdr:col>
      <xdr:colOff>50800</xdr:colOff>
      <xdr:row>76</xdr:row>
      <xdr:rowOff>81279</xdr:rowOff>
    </xdr:to>
    <xdr:cxnSp macro="">
      <xdr:nvCxnSpPr>
        <xdr:cNvPr id="180" name="直線コネクタ 179"/>
        <xdr:cNvCxnSpPr/>
      </xdr:nvCxnSpPr>
      <xdr:spPr>
        <a:xfrm flipV="1">
          <a:off x="2019300" y="13078008"/>
          <a:ext cx="889000" cy="33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130794</xdr:rowOff>
    </xdr:from>
    <xdr:ext cx="599010" cy="259045"/>
    <xdr:sp macro="" textlink="">
      <xdr:nvSpPr>
        <xdr:cNvPr id="182" name="テキスト ボックス 181"/>
        <xdr:cNvSpPr txBox="1"/>
      </xdr:nvSpPr>
      <xdr:spPr>
        <a:xfrm>
          <a:off x="2608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8294</xdr:rowOff>
    </xdr:from>
    <xdr:to>
      <xdr:col>10</xdr:col>
      <xdr:colOff>114300</xdr:colOff>
      <xdr:row>76</xdr:row>
      <xdr:rowOff>81279</xdr:rowOff>
    </xdr:to>
    <xdr:cxnSp macro="">
      <xdr:nvCxnSpPr>
        <xdr:cNvPr id="183" name="直線コネクタ 182"/>
        <xdr:cNvCxnSpPr/>
      </xdr:nvCxnSpPr>
      <xdr:spPr>
        <a:xfrm>
          <a:off x="1130300" y="12695594"/>
          <a:ext cx="889000" cy="415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145012</xdr:rowOff>
    </xdr:from>
    <xdr:ext cx="599010" cy="259045"/>
    <xdr:sp macro="" textlink="">
      <xdr:nvSpPr>
        <xdr:cNvPr id="185" name="テキスト ボックス 184"/>
        <xdr:cNvSpPr txBox="1"/>
      </xdr:nvSpPr>
      <xdr:spPr>
        <a:xfrm>
          <a:off x="1719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147535</xdr:rowOff>
    </xdr:from>
    <xdr:ext cx="599010" cy="259045"/>
    <xdr:sp macro="" textlink="">
      <xdr:nvSpPr>
        <xdr:cNvPr id="187" name="テキスト ボックス 186"/>
        <xdr:cNvSpPr txBox="1"/>
      </xdr:nvSpPr>
      <xdr:spPr>
        <a:xfrm>
          <a:off x="830795" y="13349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63951</xdr:rowOff>
    </xdr:from>
    <xdr:to>
      <xdr:col>24</xdr:col>
      <xdr:colOff>114300</xdr:colOff>
      <xdr:row>76</xdr:row>
      <xdr:rowOff>165551</xdr:rowOff>
    </xdr:to>
    <xdr:sp macro="" textlink="">
      <xdr:nvSpPr>
        <xdr:cNvPr id="193" name="楕円 192"/>
        <xdr:cNvSpPr/>
      </xdr:nvSpPr>
      <xdr:spPr>
        <a:xfrm>
          <a:off x="4584700" y="1309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86829</xdr:rowOff>
    </xdr:from>
    <xdr:ext cx="599010" cy="259045"/>
    <xdr:sp macro="" textlink="">
      <xdr:nvSpPr>
        <xdr:cNvPr id="194" name="民生費該当値テキスト"/>
        <xdr:cNvSpPr txBox="1"/>
      </xdr:nvSpPr>
      <xdr:spPr>
        <a:xfrm>
          <a:off x="4686300" y="12945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151169</xdr:rowOff>
    </xdr:from>
    <xdr:to>
      <xdr:col>20</xdr:col>
      <xdr:colOff>38100</xdr:colOff>
      <xdr:row>76</xdr:row>
      <xdr:rowOff>81319</xdr:rowOff>
    </xdr:to>
    <xdr:sp macro="" textlink="">
      <xdr:nvSpPr>
        <xdr:cNvPr id="195" name="楕円 194"/>
        <xdr:cNvSpPr/>
      </xdr:nvSpPr>
      <xdr:spPr>
        <a:xfrm>
          <a:off x="3746500" y="13009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97846</xdr:rowOff>
    </xdr:from>
    <xdr:ext cx="599010" cy="259045"/>
    <xdr:sp macro="" textlink="">
      <xdr:nvSpPr>
        <xdr:cNvPr id="196" name="テキスト ボックス 195"/>
        <xdr:cNvSpPr txBox="1"/>
      </xdr:nvSpPr>
      <xdr:spPr>
        <a:xfrm>
          <a:off x="3497795" y="12785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168458</xdr:rowOff>
    </xdr:from>
    <xdr:to>
      <xdr:col>15</xdr:col>
      <xdr:colOff>101600</xdr:colOff>
      <xdr:row>76</xdr:row>
      <xdr:rowOff>98608</xdr:rowOff>
    </xdr:to>
    <xdr:sp macro="" textlink="">
      <xdr:nvSpPr>
        <xdr:cNvPr id="197" name="楕円 196"/>
        <xdr:cNvSpPr/>
      </xdr:nvSpPr>
      <xdr:spPr>
        <a:xfrm>
          <a:off x="2857500" y="13027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115135</xdr:rowOff>
    </xdr:from>
    <xdr:ext cx="599010" cy="259045"/>
    <xdr:sp macro="" textlink="">
      <xdr:nvSpPr>
        <xdr:cNvPr id="198" name="テキスト ボックス 197"/>
        <xdr:cNvSpPr txBox="1"/>
      </xdr:nvSpPr>
      <xdr:spPr>
        <a:xfrm>
          <a:off x="2608795" y="1280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30479</xdr:rowOff>
    </xdr:from>
    <xdr:to>
      <xdr:col>10</xdr:col>
      <xdr:colOff>165100</xdr:colOff>
      <xdr:row>76</xdr:row>
      <xdr:rowOff>132079</xdr:rowOff>
    </xdr:to>
    <xdr:sp macro="" textlink="">
      <xdr:nvSpPr>
        <xdr:cNvPr id="199" name="楕円 198"/>
        <xdr:cNvSpPr/>
      </xdr:nvSpPr>
      <xdr:spPr>
        <a:xfrm>
          <a:off x="1968500" y="1306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148605</xdr:rowOff>
    </xdr:from>
    <xdr:ext cx="599010" cy="259045"/>
    <xdr:sp macro="" textlink="">
      <xdr:nvSpPr>
        <xdr:cNvPr id="200" name="テキスト ボックス 199"/>
        <xdr:cNvSpPr txBox="1"/>
      </xdr:nvSpPr>
      <xdr:spPr>
        <a:xfrm>
          <a:off x="1719795" y="12835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128944</xdr:rowOff>
    </xdr:from>
    <xdr:to>
      <xdr:col>6</xdr:col>
      <xdr:colOff>38100</xdr:colOff>
      <xdr:row>74</xdr:row>
      <xdr:rowOff>59094</xdr:rowOff>
    </xdr:to>
    <xdr:sp macro="" textlink="">
      <xdr:nvSpPr>
        <xdr:cNvPr id="201" name="楕円 200"/>
        <xdr:cNvSpPr/>
      </xdr:nvSpPr>
      <xdr:spPr>
        <a:xfrm>
          <a:off x="1079500" y="12644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75621</xdr:rowOff>
    </xdr:from>
    <xdr:ext cx="599010" cy="259045"/>
    <xdr:sp macro="" textlink="">
      <xdr:nvSpPr>
        <xdr:cNvPr id="202" name="テキスト ボックス 201"/>
        <xdr:cNvSpPr txBox="1"/>
      </xdr:nvSpPr>
      <xdr:spPr>
        <a:xfrm>
          <a:off x="830795" y="12420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21244</xdr:rowOff>
    </xdr:from>
    <xdr:to>
      <xdr:col>24</xdr:col>
      <xdr:colOff>63500</xdr:colOff>
      <xdr:row>96</xdr:row>
      <xdr:rowOff>82175</xdr:rowOff>
    </xdr:to>
    <xdr:cxnSp macro="">
      <xdr:nvCxnSpPr>
        <xdr:cNvPr id="229" name="直線コネクタ 228"/>
        <xdr:cNvCxnSpPr/>
      </xdr:nvCxnSpPr>
      <xdr:spPr>
        <a:xfrm>
          <a:off x="3797300" y="16480444"/>
          <a:ext cx="838200" cy="60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576</xdr:rowOff>
    </xdr:from>
    <xdr:ext cx="599010" cy="259045"/>
    <xdr:sp macro="" textlink="">
      <xdr:nvSpPr>
        <xdr:cNvPr id="230" name="衛生費平均値テキスト"/>
        <xdr:cNvSpPr txBox="1"/>
      </xdr:nvSpPr>
      <xdr:spPr>
        <a:xfrm>
          <a:off x="4686300" y="16631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21244</xdr:rowOff>
    </xdr:from>
    <xdr:to>
      <xdr:col>19</xdr:col>
      <xdr:colOff>177800</xdr:colOff>
      <xdr:row>97</xdr:row>
      <xdr:rowOff>56494</xdr:rowOff>
    </xdr:to>
    <xdr:cxnSp macro="">
      <xdr:nvCxnSpPr>
        <xdr:cNvPr id="232" name="直線コネクタ 231"/>
        <xdr:cNvCxnSpPr/>
      </xdr:nvCxnSpPr>
      <xdr:spPr>
        <a:xfrm flipV="1">
          <a:off x="2908300" y="16480444"/>
          <a:ext cx="889000" cy="206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98474</xdr:rowOff>
    </xdr:from>
    <xdr:ext cx="599010" cy="259045"/>
    <xdr:sp macro="" textlink="">
      <xdr:nvSpPr>
        <xdr:cNvPr id="234" name="テキスト ボックス 233"/>
        <xdr:cNvSpPr txBox="1"/>
      </xdr:nvSpPr>
      <xdr:spPr>
        <a:xfrm>
          <a:off x="3497795" y="16729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56494</xdr:rowOff>
    </xdr:from>
    <xdr:to>
      <xdr:col>15</xdr:col>
      <xdr:colOff>50800</xdr:colOff>
      <xdr:row>97</xdr:row>
      <xdr:rowOff>66438</xdr:rowOff>
    </xdr:to>
    <xdr:cxnSp macro="">
      <xdr:nvCxnSpPr>
        <xdr:cNvPr id="235" name="直線コネクタ 234"/>
        <xdr:cNvCxnSpPr/>
      </xdr:nvCxnSpPr>
      <xdr:spPr>
        <a:xfrm flipV="1">
          <a:off x="2019300" y="16687144"/>
          <a:ext cx="889000" cy="9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102680</xdr:rowOff>
    </xdr:from>
    <xdr:ext cx="599010" cy="259045"/>
    <xdr:sp macro="" textlink="">
      <xdr:nvSpPr>
        <xdr:cNvPr id="237" name="テキスト ボックス 236"/>
        <xdr:cNvSpPr txBox="1"/>
      </xdr:nvSpPr>
      <xdr:spPr>
        <a:xfrm>
          <a:off x="2608795" y="16733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66438</xdr:rowOff>
    </xdr:from>
    <xdr:to>
      <xdr:col>10</xdr:col>
      <xdr:colOff>114300</xdr:colOff>
      <xdr:row>98</xdr:row>
      <xdr:rowOff>7057</xdr:rowOff>
    </xdr:to>
    <xdr:cxnSp macro="">
      <xdr:nvCxnSpPr>
        <xdr:cNvPr id="238" name="直線コネクタ 237"/>
        <xdr:cNvCxnSpPr/>
      </xdr:nvCxnSpPr>
      <xdr:spPr>
        <a:xfrm flipV="1">
          <a:off x="1130300" y="16697088"/>
          <a:ext cx="889000" cy="112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118963</xdr:rowOff>
    </xdr:from>
    <xdr:ext cx="599010" cy="259045"/>
    <xdr:sp macro="" textlink="">
      <xdr:nvSpPr>
        <xdr:cNvPr id="240" name="テキスト ボックス 239"/>
        <xdr:cNvSpPr txBox="1"/>
      </xdr:nvSpPr>
      <xdr:spPr>
        <a:xfrm>
          <a:off x="1719795" y="1674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135276</xdr:rowOff>
    </xdr:from>
    <xdr:ext cx="599010" cy="259045"/>
    <xdr:sp macro="" textlink="">
      <xdr:nvSpPr>
        <xdr:cNvPr id="242" name="テキスト ボックス 241"/>
        <xdr:cNvSpPr txBox="1"/>
      </xdr:nvSpPr>
      <xdr:spPr>
        <a:xfrm>
          <a:off x="830795" y="1642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31375</xdr:rowOff>
    </xdr:from>
    <xdr:to>
      <xdr:col>24</xdr:col>
      <xdr:colOff>114300</xdr:colOff>
      <xdr:row>96</xdr:row>
      <xdr:rowOff>132975</xdr:rowOff>
    </xdr:to>
    <xdr:sp macro="" textlink="">
      <xdr:nvSpPr>
        <xdr:cNvPr id="248" name="楕円 247"/>
        <xdr:cNvSpPr/>
      </xdr:nvSpPr>
      <xdr:spPr>
        <a:xfrm>
          <a:off x="4584700" y="1649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54252</xdr:rowOff>
    </xdr:from>
    <xdr:ext cx="599010" cy="259045"/>
    <xdr:sp macro="" textlink="">
      <xdr:nvSpPr>
        <xdr:cNvPr id="249" name="衛生費該当値テキスト"/>
        <xdr:cNvSpPr txBox="1"/>
      </xdr:nvSpPr>
      <xdr:spPr>
        <a:xfrm>
          <a:off x="4686300" y="16342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141894</xdr:rowOff>
    </xdr:from>
    <xdr:to>
      <xdr:col>20</xdr:col>
      <xdr:colOff>38100</xdr:colOff>
      <xdr:row>96</xdr:row>
      <xdr:rowOff>72044</xdr:rowOff>
    </xdr:to>
    <xdr:sp macro="" textlink="">
      <xdr:nvSpPr>
        <xdr:cNvPr id="250" name="楕円 249"/>
        <xdr:cNvSpPr/>
      </xdr:nvSpPr>
      <xdr:spPr>
        <a:xfrm>
          <a:off x="3746500" y="16429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88571</xdr:rowOff>
    </xdr:from>
    <xdr:ext cx="599010" cy="259045"/>
    <xdr:sp macro="" textlink="">
      <xdr:nvSpPr>
        <xdr:cNvPr id="251" name="テキスト ボックス 250"/>
        <xdr:cNvSpPr txBox="1"/>
      </xdr:nvSpPr>
      <xdr:spPr>
        <a:xfrm>
          <a:off x="3497795" y="16204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5694</xdr:rowOff>
    </xdr:from>
    <xdr:to>
      <xdr:col>15</xdr:col>
      <xdr:colOff>101600</xdr:colOff>
      <xdr:row>97</xdr:row>
      <xdr:rowOff>107294</xdr:rowOff>
    </xdr:to>
    <xdr:sp macro="" textlink="">
      <xdr:nvSpPr>
        <xdr:cNvPr id="252" name="楕円 251"/>
        <xdr:cNvSpPr/>
      </xdr:nvSpPr>
      <xdr:spPr>
        <a:xfrm>
          <a:off x="2857500" y="16636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123821</xdr:rowOff>
    </xdr:from>
    <xdr:ext cx="599010" cy="259045"/>
    <xdr:sp macro="" textlink="">
      <xdr:nvSpPr>
        <xdr:cNvPr id="253" name="テキスト ボックス 252"/>
        <xdr:cNvSpPr txBox="1"/>
      </xdr:nvSpPr>
      <xdr:spPr>
        <a:xfrm>
          <a:off x="2608795" y="16411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15638</xdr:rowOff>
    </xdr:from>
    <xdr:to>
      <xdr:col>10</xdr:col>
      <xdr:colOff>165100</xdr:colOff>
      <xdr:row>97</xdr:row>
      <xdr:rowOff>117238</xdr:rowOff>
    </xdr:to>
    <xdr:sp macro="" textlink="">
      <xdr:nvSpPr>
        <xdr:cNvPr id="254" name="楕円 253"/>
        <xdr:cNvSpPr/>
      </xdr:nvSpPr>
      <xdr:spPr>
        <a:xfrm>
          <a:off x="1968500" y="1664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133765</xdr:rowOff>
    </xdr:from>
    <xdr:ext cx="599010" cy="259045"/>
    <xdr:sp macro="" textlink="">
      <xdr:nvSpPr>
        <xdr:cNvPr id="255" name="テキスト ボックス 254"/>
        <xdr:cNvSpPr txBox="1"/>
      </xdr:nvSpPr>
      <xdr:spPr>
        <a:xfrm>
          <a:off x="1719795" y="16421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127707</xdr:rowOff>
    </xdr:from>
    <xdr:to>
      <xdr:col>6</xdr:col>
      <xdr:colOff>38100</xdr:colOff>
      <xdr:row>98</xdr:row>
      <xdr:rowOff>57857</xdr:rowOff>
    </xdr:to>
    <xdr:sp macro="" textlink="">
      <xdr:nvSpPr>
        <xdr:cNvPr id="256" name="楕円 255"/>
        <xdr:cNvSpPr/>
      </xdr:nvSpPr>
      <xdr:spPr>
        <a:xfrm>
          <a:off x="1079500" y="16758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48984</xdr:rowOff>
    </xdr:from>
    <xdr:ext cx="534377" cy="259045"/>
    <xdr:sp macro="" textlink="">
      <xdr:nvSpPr>
        <xdr:cNvPr id="257" name="テキスト ボックス 256"/>
        <xdr:cNvSpPr txBox="1"/>
      </xdr:nvSpPr>
      <xdr:spPr>
        <a:xfrm>
          <a:off x="863111" y="16851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7" name="直線コネクタ 296"/>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32529</xdr:rowOff>
    </xdr:from>
    <xdr:ext cx="469744" cy="259045"/>
    <xdr:sp macro="" textlink="">
      <xdr:nvSpPr>
        <xdr:cNvPr id="301" name="テキスト ボックス 300"/>
        <xdr:cNvSpPr txBox="1"/>
      </xdr:nvSpPr>
      <xdr:spPr>
        <a:xfrm>
          <a:off x="6737428" y="620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5" name="楕円 314"/>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6" name="テキスト ボックス 315"/>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51</xdr:row>
      <xdr:rowOff>76606</xdr:rowOff>
    </xdr:from>
    <xdr:to>
      <xdr:col>55</xdr:col>
      <xdr:colOff>0</xdr:colOff>
      <xdr:row>54</xdr:row>
      <xdr:rowOff>139463</xdr:rowOff>
    </xdr:to>
    <xdr:cxnSp macro="">
      <xdr:nvCxnSpPr>
        <xdr:cNvPr id="347" name="直線コネクタ 346"/>
        <xdr:cNvCxnSpPr/>
      </xdr:nvCxnSpPr>
      <xdr:spPr>
        <a:xfrm>
          <a:off x="9639300" y="8820556"/>
          <a:ext cx="838200" cy="577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21110</xdr:rowOff>
    </xdr:from>
    <xdr:ext cx="599010" cy="259045"/>
    <xdr:sp macro="" textlink="">
      <xdr:nvSpPr>
        <xdr:cNvPr id="348" name="農林水産業費平均値テキスト"/>
        <xdr:cNvSpPr txBox="1"/>
      </xdr:nvSpPr>
      <xdr:spPr>
        <a:xfrm>
          <a:off x="10528300" y="9965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76861</xdr:rowOff>
    </xdr:from>
    <xdr:to>
      <xdr:col>50</xdr:col>
      <xdr:colOff>114300</xdr:colOff>
      <xdr:row>51</xdr:row>
      <xdr:rowOff>76606</xdr:rowOff>
    </xdr:to>
    <xdr:cxnSp macro="">
      <xdr:nvCxnSpPr>
        <xdr:cNvPr id="350" name="直線コネクタ 349"/>
        <xdr:cNvCxnSpPr/>
      </xdr:nvCxnSpPr>
      <xdr:spPr>
        <a:xfrm>
          <a:off x="8750300" y="8649361"/>
          <a:ext cx="889000" cy="171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125600</xdr:rowOff>
    </xdr:from>
    <xdr:ext cx="599010" cy="259045"/>
    <xdr:sp macro="" textlink="">
      <xdr:nvSpPr>
        <xdr:cNvPr id="352" name="テキスト ボックス 351"/>
        <xdr:cNvSpPr txBox="1"/>
      </xdr:nvSpPr>
      <xdr:spPr>
        <a:xfrm>
          <a:off x="9339795" y="10069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76861</xdr:rowOff>
    </xdr:from>
    <xdr:to>
      <xdr:col>45</xdr:col>
      <xdr:colOff>177800</xdr:colOff>
      <xdr:row>55</xdr:row>
      <xdr:rowOff>129960</xdr:rowOff>
    </xdr:to>
    <xdr:cxnSp macro="">
      <xdr:nvCxnSpPr>
        <xdr:cNvPr id="353" name="直線コネクタ 352"/>
        <xdr:cNvCxnSpPr/>
      </xdr:nvCxnSpPr>
      <xdr:spPr>
        <a:xfrm flipV="1">
          <a:off x="7861300" y="8649361"/>
          <a:ext cx="889000" cy="910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126801</xdr:rowOff>
    </xdr:from>
    <xdr:ext cx="599010" cy="259045"/>
    <xdr:sp macro="" textlink="">
      <xdr:nvSpPr>
        <xdr:cNvPr id="355" name="テキスト ボックス 354"/>
        <xdr:cNvSpPr txBox="1"/>
      </xdr:nvSpPr>
      <xdr:spPr>
        <a:xfrm>
          <a:off x="8450795" y="1007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129960</xdr:rowOff>
    </xdr:from>
    <xdr:to>
      <xdr:col>41</xdr:col>
      <xdr:colOff>50800</xdr:colOff>
      <xdr:row>56</xdr:row>
      <xdr:rowOff>132367</xdr:rowOff>
    </xdr:to>
    <xdr:cxnSp macro="">
      <xdr:nvCxnSpPr>
        <xdr:cNvPr id="356" name="直線コネクタ 355"/>
        <xdr:cNvCxnSpPr/>
      </xdr:nvCxnSpPr>
      <xdr:spPr>
        <a:xfrm flipV="1">
          <a:off x="6972300" y="9559710"/>
          <a:ext cx="889000" cy="173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142191</xdr:rowOff>
    </xdr:from>
    <xdr:ext cx="599010" cy="259045"/>
    <xdr:sp macro="" textlink="">
      <xdr:nvSpPr>
        <xdr:cNvPr id="358" name="テキスト ボックス 357"/>
        <xdr:cNvSpPr txBox="1"/>
      </xdr:nvSpPr>
      <xdr:spPr>
        <a:xfrm>
          <a:off x="7561795" y="10086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126375</xdr:rowOff>
    </xdr:from>
    <xdr:ext cx="599010" cy="259045"/>
    <xdr:sp macro="" textlink="">
      <xdr:nvSpPr>
        <xdr:cNvPr id="360" name="テキスト ボックス 359"/>
        <xdr:cNvSpPr txBox="1"/>
      </xdr:nvSpPr>
      <xdr:spPr>
        <a:xfrm>
          <a:off x="6672795" y="10070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88663</xdr:rowOff>
    </xdr:from>
    <xdr:to>
      <xdr:col>55</xdr:col>
      <xdr:colOff>50800</xdr:colOff>
      <xdr:row>55</xdr:row>
      <xdr:rowOff>18813</xdr:rowOff>
    </xdr:to>
    <xdr:sp macro="" textlink="">
      <xdr:nvSpPr>
        <xdr:cNvPr id="366" name="楕円 365"/>
        <xdr:cNvSpPr/>
      </xdr:nvSpPr>
      <xdr:spPr>
        <a:xfrm>
          <a:off x="10426700" y="934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111540</xdr:rowOff>
    </xdr:from>
    <xdr:ext cx="599010" cy="259045"/>
    <xdr:sp macro="" textlink="">
      <xdr:nvSpPr>
        <xdr:cNvPr id="367" name="農林水産業費該当値テキスト"/>
        <xdr:cNvSpPr txBox="1"/>
      </xdr:nvSpPr>
      <xdr:spPr>
        <a:xfrm>
          <a:off x="10528300" y="9198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51</xdr:row>
      <xdr:rowOff>25806</xdr:rowOff>
    </xdr:from>
    <xdr:to>
      <xdr:col>50</xdr:col>
      <xdr:colOff>165100</xdr:colOff>
      <xdr:row>51</xdr:row>
      <xdr:rowOff>127406</xdr:rowOff>
    </xdr:to>
    <xdr:sp macro="" textlink="">
      <xdr:nvSpPr>
        <xdr:cNvPr id="368" name="楕円 367"/>
        <xdr:cNvSpPr/>
      </xdr:nvSpPr>
      <xdr:spPr>
        <a:xfrm>
          <a:off x="9588500" y="8769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49</xdr:row>
      <xdr:rowOff>143933</xdr:rowOff>
    </xdr:from>
    <xdr:ext cx="690189" cy="259045"/>
    <xdr:sp macro="" textlink="">
      <xdr:nvSpPr>
        <xdr:cNvPr id="369" name="テキスト ボックス 368"/>
        <xdr:cNvSpPr txBox="1"/>
      </xdr:nvSpPr>
      <xdr:spPr>
        <a:xfrm>
          <a:off x="9294205" y="854498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50</xdr:row>
      <xdr:rowOff>26061</xdr:rowOff>
    </xdr:from>
    <xdr:to>
      <xdr:col>46</xdr:col>
      <xdr:colOff>38100</xdr:colOff>
      <xdr:row>50</xdr:row>
      <xdr:rowOff>127661</xdr:rowOff>
    </xdr:to>
    <xdr:sp macro="" textlink="">
      <xdr:nvSpPr>
        <xdr:cNvPr id="370" name="楕円 369"/>
        <xdr:cNvSpPr/>
      </xdr:nvSpPr>
      <xdr:spPr>
        <a:xfrm>
          <a:off x="8699500" y="859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48</xdr:row>
      <xdr:rowOff>144188</xdr:rowOff>
    </xdr:from>
    <xdr:ext cx="690189" cy="259045"/>
    <xdr:sp macro="" textlink="">
      <xdr:nvSpPr>
        <xdr:cNvPr id="371" name="テキスト ボックス 370"/>
        <xdr:cNvSpPr txBox="1"/>
      </xdr:nvSpPr>
      <xdr:spPr>
        <a:xfrm>
          <a:off x="8405205" y="83737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1,437,726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79160</xdr:rowOff>
    </xdr:from>
    <xdr:to>
      <xdr:col>41</xdr:col>
      <xdr:colOff>101600</xdr:colOff>
      <xdr:row>56</xdr:row>
      <xdr:rowOff>9310</xdr:rowOff>
    </xdr:to>
    <xdr:sp macro="" textlink="">
      <xdr:nvSpPr>
        <xdr:cNvPr id="372" name="楕円 371"/>
        <xdr:cNvSpPr/>
      </xdr:nvSpPr>
      <xdr:spPr>
        <a:xfrm>
          <a:off x="7810500" y="950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25837</xdr:rowOff>
    </xdr:from>
    <xdr:ext cx="599010" cy="259045"/>
    <xdr:sp macro="" textlink="">
      <xdr:nvSpPr>
        <xdr:cNvPr id="373" name="テキスト ボックス 372"/>
        <xdr:cNvSpPr txBox="1"/>
      </xdr:nvSpPr>
      <xdr:spPr>
        <a:xfrm>
          <a:off x="7561795" y="9284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81567</xdr:rowOff>
    </xdr:from>
    <xdr:to>
      <xdr:col>36</xdr:col>
      <xdr:colOff>165100</xdr:colOff>
      <xdr:row>57</xdr:row>
      <xdr:rowOff>11717</xdr:rowOff>
    </xdr:to>
    <xdr:sp macro="" textlink="">
      <xdr:nvSpPr>
        <xdr:cNvPr id="374" name="楕円 373"/>
        <xdr:cNvSpPr/>
      </xdr:nvSpPr>
      <xdr:spPr>
        <a:xfrm>
          <a:off x="6921500" y="968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28244</xdr:rowOff>
    </xdr:from>
    <xdr:ext cx="599010" cy="259045"/>
    <xdr:sp macro="" textlink="">
      <xdr:nvSpPr>
        <xdr:cNvPr id="375" name="テキスト ボックス 374"/>
        <xdr:cNvSpPr txBox="1"/>
      </xdr:nvSpPr>
      <xdr:spPr>
        <a:xfrm>
          <a:off x="6672795" y="9457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41429</xdr:rowOff>
    </xdr:from>
    <xdr:to>
      <xdr:col>55</xdr:col>
      <xdr:colOff>0</xdr:colOff>
      <xdr:row>78</xdr:row>
      <xdr:rowOff>13444</xdr:rowOff>
    </xdr:to>
    <xdr:cxnSp macro="">
      <xdr:nvCxnSpPr>
        <xdr:cNvPr id="402" name="直線コネクタ 401"/>
        <xdr:cNvCxnSpPr/>
      </xdr:nvCxnSpPr>
      <xdr:spPr>
        <a:xfrm flipV="1">
          <a:off x="9639300" y="12900179"/>
          <a:ext cx="838200" cy="486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124516</xdr:rowOff>
    </xdr:from>
    <xdr:ext cx="534377" cy="259045"/>
    <xdr:sp macro="" textlink="">
      <xdr:nvSpPr>
        <xdr:cNvPr id="403" name="商工費平均値テキスト"/>
        <xdr:cNvSpPr txBox="1"/>
      </xdr:nvSpPr>
      <xdr:spPr>
        <a:xfrm>
          <a:off x="10528300" y="13326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12480</xdr:rowOff>
    </xdr:from>
    <xdr:to>
      <xdr:col>50</xdr:col>
      <xdr:colOff>114300</xdr:colOff>
      <xdr:row>78</xdr:row>
      <xdr:rowOff>13444</xdr:rowOff>
    </xdr:to>
    <xdr:cxnSp macro="">
      <xdr:nvCxnSpPr>
        <xdr:cNvPr id="405" name="直線コネクタ 404"/>
        <xdr:cNvCxnSpPr/>
      </xdr:nvCxnSpPr>
      <xdr:spPr>
        <a:xfrm>
          <a:off x="8750300" y="13214130"/>
          <a:ext cx="889000" cy="172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74513</xdr:rowOff>
    </xdr:from>
    <xdr:ext cx="534377" cy="259045"/>
    <xdr:sp macro="" textlink="">
      <xdr:nvSpPr>
        <xdr:cNvPr id="407" name="テキスト ボックス 406"/>
        <xdr:cNvSpPr txBox="1"/>
      </xdr:nvSpPr>
      <xdr:spPr>
        <a:xfrm>
          <a:off x="9372111" y="1344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12480</xdr:rowOff>
    </xdr:from>
    <xdr:to>
      <xdr:col>45</xdr:col>
      <xdr:colOff>177800</xdr:colOff>
      <xdr:row>78</xdr:row>
      <xdr:rowOff>10068</xdr:rowOff>
    </xdr:to>
    <xdr:cxnSp macro="">
      <xdr:nvCxnSpPr>
        <xdr:cNvPr id="408" name="直線コネクタ 407"/>
        <xdr:cNvCxnSpPr/>
      </xdr:nvCxnSpPr>
      <xdr:spPr>
        <a:xfrm flipV="1">
          <a:off x="7861300" y="13214130"/>
          <a:ext cx="889000" cy="169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77371</xdr:rowOff>
    </xdr:from>
    <xdr:ext cx="534377" cy="259045"/>
    <xdr:sp macro="" textlink="">
      <xdr:nvSpPr>
        <xdr:cNvPr id="410" name="テキスト ボックス 409"/>
        <xdr:cNvSpPr txBox="1"/>
      </xdr:nvSpPr>
      <xdr:spPr>
        <a:xfrm>
          <a:off x="8483111" y="1345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10068</xdr:rowOff>
    </xdr:from>
    <xdr:to>
      <xdr:col>41</xdr:col>
      <xdr:colOff>50800</xdr:colOff>
      <xdr:row>78</xdr:row>
      <xdr:rowOff>106885</xdr:rowOff>
    </xdr:to>
    <xdr:cxnSp macro="">
      <xdr:nvCxnSpPr>
        <xdr:cNvPr id="411" name="直線コネクタ 410"/>
        <xdr:cNvCxnSpPr/>
      </xdr:nvCxnSpPr>
      <xdr:spPr>
        <a:xfrm flipV="1">
          <a:off x="6972300" y="13383168"/>
          <a:ext cx="889000" cy="96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71471</xdr:rowOff>
    </xdr:from>
    <xdr:ext cx="534377" cy="259045"/>
    <xdr:sp macro="" textlink="">
      <xdr:nvSpPr>
        <xdr:cNvPr id="413" name="テキスト ボックス 412"/>
        <xdr:cNvSpPr txBox="1"/>
      </xdr:nvSpPr>
      <xdr:spPr>
        <a:xfrm>
          <a:off x="7594111" y="13444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97958</xdr:rowOff>
    </xdr:from>
    <xdr:ext cx="534377" cy="259045"/>
    <xdr:sp macro="" textlink="">
      <xdr:nvSpPr>
        <xdr:cNvPr id="415" name="テキスト ボックス 414"/>
        <xdr:cNvSpPr txBox="1"/>
      </xdr:nvSpPr>
      <xdr:spPr>
        <a:xfrm>
          <a:off x="6705111" y="13128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162079</xdr:rowOff>
    </xdr:from>
    <xdr:to>
      <xdr:col>55</xdr:col>
      <xdr:colOff>50800</xdr:colOff>
      <xdr:row>75</xdr:row>
      <xdr:rowOff>92229</xdr:rowOff>
    </xdr:to>
    <xdr:sp macro="" textlink="">
      <xdr:nvSpPr>
        <xdr:cNvPr id="421" name="楕円 420"/>
        <xdr:cNvSpPr/>
      </xdr:nvSpPr>
      <xdr:spPr>
        <a:xfrm>
          <a:off x="10426700" y="12849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13506</xdr:rowOff>
    </xdr:from>
    <xdr:ext cx="599010" cy="259045"/>
    <xdr:sp macro="" textlink="">
      <xdr:nvSpPr>
        <xdr:cNvPr id="422" name="商工費該当値テキスト"/>
        <xdr:cNvSpPr txBox="1"/>
      </xdr:nvSpPr>
      <xdr:spPr>
        <a:xfrm>
          <a:off x="10528300" y="12700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134094</xdr:rowOff>
    </xdr:from>
    <xdr:to>
      <xdr:col>50</xdr:col>
      <xdr:colOff>165100</xdr:colOff>
      <xdr:row>78</xdr:row>
      <xdr:rowOff>64244</xdr:rowOff>
    </xdr:to>
    <xdr:sp macro="" textlink="">
      <xdr:nvSpPr>
        <xdr:cNvPr id="423" name="楕円 422"/>
        <xdr:cNvSpPr/>
      </xdr:nvSpPr>
      <xdr:spPr>
        <a:xfrm>
          <a:off x="9588500" y="13335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80771</xdr:rowOff>
    </xdr:from>
    <xdr:ext cx="534377" cy="259045"/>
    <xdr:sp macro="" textlink="">
      <xdr:nvSpPr>
        <xdr:cNvPr id="424" name="テキスト ボックス 423"/>
        <xdr:cNvSpPr txBox="1"/>
      </xdr:nvSpPr>
      <xdr:spPr>
        <a:xfrm>
          <a:off x="9372111" y="13110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133130</xdr:rowOff>
    </xdr:from>
    <xdr:to>
      <xdr:col>46</xdr:col>
      <xdr:colOff>38100</xdr:colOff>
      <xdr:row>77</xdr:row>
      <xdr:rowOff>63280</xdr:rowOff>
    </xdr:to>
    <xdr:sp macro="" textlink="">
      <xdr:nvSpPr>
        <xdr:cNvPr id="425" name="楕円 424"/>
        <xdr:cNvSpPr/>
      </xdr:nvSpPr>
      <xdr:spPr>
        <a:xfrm>
          <a:off x="8699500" y="1316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79807</xdr:rowOff>
    </xdr:from>
    <xdr:ext cx="599010" cy="259045"/>
    <xdr:sp macro="" textlink="">
      <xdr:nvSpPr>
        <xdr:cNvPr id="426" name="テキスト ボックス 425"/>
        <xdr:cNvSpPr txBox="1"/>
      </xdr:nvSpPr>
      <xdr:spPr>
        <a:xfrm>
          <a:off x="8450795" y="12938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130718</xdr:rowOff>
    </xdr:from>
    <xdr:to>
      <xdr:col>41</xdr:col>
      <xdr:colOff>101600</xdr:colOff>
      <xdr:row>78</xdr:row>
      <xdr:rowOff>60868</xdr:rowOff>
    </xdr:to>
    <xdr:sp macro="" textlink="">
      <xdr:nvSpPr>
        <xdr:cNvPr id="427" name="楕円 426"/>
        <xdr:cNvSpPr/>
      </xdr:nvSpPr>
      <xdr:spPr>
        <a:xfrm>
          <a:off x="7810500" y="13332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77395</xdr:rowOff>
    </xdr:from>
    <xdr:ext cx="534377" cy="259045"/>
    <xdr:sp macro="" textlink="">
      <xdr:nvSpPr>
        <xdr:cNvPr id="428" name="テキスト ボックス 427"/>
        <xdr:cNvSpPr txBox="1"/>
      </xdr:nvSpPr>
      <xdr:spPr>
        <a:xfrm>
          <a:off x="7594111" y="13107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56085</xdr:rowOff>
    </xdr:from>
    <xdr:to>
      <xdr:col>36</xdr:col>
      <xdr:colOff>165100</xdr:colOff>
      <xdr:row>78</xdr:row>
      <xdr:rowOff>157685</xdr:rowOff>
    </xdr:to>
    <xdr:sp macro="" textlink="">
      <xdr:nvSpPr>
        <xdr:cNvPr id="429" name="楕円 428"/>
        <xdr:cNvSpPr/>
      </xdr:nvSpPr>
      <xdr:spPr>
        <a:xfrm>
          <a:off x="6921500" y="13429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148812</xdr:rowOff>
    </xdr:from>
    <xdr:ext cx="534377" cy="259045"/>
    <xdr:sp macro="" textlink="">
      <xdr:nvSpPr>
        <xdr:cNvPr id="430" name="テキスト ボックス 429"/>
        <xdr:cNvSpPr txBox="1"/>
      </xdr:nvSpPr>
      <xdr:spPr>
        <a:xfrm>
          <a:off x="6705111" y="13521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18320</xdr:rowOff>
    </xdr:from>
    <xdr:to>
      <xdr:col>55</xdr:col>
      <xdr:colOff>0</xdr:colOff>
      <xdr:row>96</xdr:row>
      <xdr:rowOff>168858</xdr:rowOff>
    </xdr:to>
    <xdr:cxnSp macro="">
      <xdr:nvCxnSpPr>
        <xdr:cNvPr id="455" name="直線コネクタ 454"/>
        <xdr:cNvCxnSpPr/>
      </xdr:nvCxnSpPr>
      <xdr:spPr>
        <a:xfrm>
          <a:off x="9639300" y="16306070"/>
          <a:ext cx="838200" cy="321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41960</xdr:rowOff>
    </xdr:from>
    <xdr:ext cx="599010" cy="259045"/>
    <xdr:sp macro="" textlink="">
      <xdr:nvSpPr>
        <xdr:cNvPr id="456" name="土木費平均値テキスト"/>
        <xdr:cNvSpPr txBox="1"/>
      </xdr:nvSpPr>
      <xdr:spPr>
        <a:xfrm>
          <a:off x="10528300" y="16672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18320</xdr:rowOff>
    </xdr:from>
    <xdr:to>
      <xdr:col>50</xdr:col>
      <xdr:colOff>114300</xdr:colOff>
      <xdr:row>95</xdr:row>
      <xdr:rowOff>121869</xdr:rowOff>
    </xdr:to>
    <xdr:cxnSp macro="">
      <xdr:nvCxnSpPr>
        <xdr:cNvPr id="458" name="直線コネクタ 457"/>
        <xdr:cNvCxnSpPr/>
      </xdr:nvCxnSpPr>
      <xdr:spPr>
        <a:xfrm flipV="1">
          <a:off x="8750300" y="16306070"/>
          <a:ext cx="889000" cy="103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152193</xdr:rowOff>
    </xdr:from>
    <xdr:ext cx="599010" cy="259045"/>
    <xdr:sp macro="" textlink="">
      <xdr:nvSpPr>
        <xdr:cNvPr id="460" name="テキスト ボックス 459"/>
        <xdr:cNvSpPr txBox="1"/>
      </xdr:nvSpPr>
      <xdr:spPr>
        <a:xfrm>
          <a:off x="9339795" y="16782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113601</xdr:rowOff>
    </xdr:from>
    <xdr:to>
      <xdr:col>45</xdr:col>
      <xdr:colOff>177800</xdr:colOff>
      <xdr:row>95</xdr:row>
      <xdr:rowOff>121869</xdr:rowOff>
    </xdr:to>
    <xdr:cxnSp macro="">
      <xdr:nvCxnSpPr>
        <xdr:cNvPr id="461" name="直線コネクタ 460"/>
        <xdr:cNvCxnSpPr/>
      </xdr:nvCxnSpPr>
      <xdr:spPr>
        <a:xfrm>
          <a:off x="7861300" y="16229901"/>
          <a:ext cx="889000" cy="17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153571</xdr:rowOff>
    </xdr:from>
    <xdr:ext cx="599010" cy="259045"/>
    <xdr:sp macro="" textlink="">
      <xdr:nvSpPr>
        <xdr:cNvPr id="463" name="テキスト ボックス 462"/>
        <xdr:cNvSpPr txBox="1"/>
      </xdr:nvSpPr>
      <xdr:spPr>
        <a:xfrm>
          <a:off x="8450795" y="16784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113601</xdr:rowOff>
    </xdr:from>
    <xdr:to>
      <xdr:col>41</xdr:col>
      <xdr:colOff>50800</xdr:colOff>
      <xdr:row>95</xdr:row>
      <xdr:rowOff>99081</xdr:rowOff>
    </xdr:to>
    <xdr:cxnSp macro="">
      <xdr:nvCxnSpPr>
        <xdr:cNvPr id="464" name="直線コネクタ 463"/>
        <xdr:cNvCxnSpPr/>
      </xdr:nvCxnSpPr>
      <xdr:spPr>
        <a:xfrm flipV="1">
          <a:off x="6972300" y="16229901"/>
          <a:ext cx="889000" cy="156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161859</xdr:rowOff>
    </xdr:from>
    <xdr:ext cx="599010" cy="259045"/>
    <xdr:sp macro="" textlink="">
      <xdr:nvSpPr>
        <xdr:cNvPr id="466" name="テキスト ボックス 465"/>
        <xdr:cNvSpPr txBox="1"/>
      </xdr:nvSpPr>
      <xdr:spPr>
        <a:xfrm>
          <a:off x="7561795" y="16792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146631</xdr:rowOff>
    </xdr:from>
    <xdr:ext cx="599010" cy="259045"/>
    <xdr:sp macro="" textlink="">
      <xdr:nvSpPr>
        <xdr:cNvPr id="468" name="テキスト ボックス 467"/>
        <xdr:cNvSpPr txBox="1"/>
      </xdr:nvSpPr>
      <xdr:spPr>
        <a:xfrm>
          <a:off x="6672795" y="16777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118058</xdr:rowOff>
    </xdr:from>
    <xdr:to>
      <xdr:col>55</xdr:col>
      <xdr:colOff>50800</xdr:colOff>
      <xdr:row>97</xdr:row>
      <xdr:rowOff>48208</xdr:rowOff>
    </xdr:to>
    <xdr:sp macro="" textlink="">
      <xdr:nvSpPr>
        <xdr:cNvPr id="474" name="楕円 473"/>
        <xdr:cNvSpPr/>
      </xdr:nvSpPr>
      <xdr:spPr>
        <a:xfrm>
          <a:off x="10426700" y="16577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140935</xdr:rowOff>
    </xdr:from>
    <xdr:ext cx="599010" cy="259045"/>
    <xdr:sp macro="" textlink="">
      <xdr:nvSpPr>
        <xdr:cNvPr id="475" name="土木費該当値テキスト"/>
        <xdr:cNvSpPr txBox="1"/>
      </xdr:nvSpPr>
      <xdr:spPr>
        <a:xfrm>
          <a:off x="10528300" y="16428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348,980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138970</xdr:rowOff>
    </xdr:from>
    <xdr:to>
      <xdr:col>50</xdr:col>
      <xdr:colOff>165100</xdr:colOff>
      <xdr:row>95</xdr:row>
      <xdr:rowOff>69120</xdr:rowOff>
    </xdr:to>
    <xdr:sp macro="" textlink="">
      <xdr:nvSpPr>
        <xdr:cNvPr id="476" name="楕円 475"/>
        <xdr:cNvSpPr/>
      </xdr:nvSpPr>
      <xdr:spPr>
        <a:xfrm>
          <a:off x="9588500" y="1625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93</xdr:row>
      <xdr:rowOff>85647</xdr:rowOff>
    </xdr:from>
    <xdr:ext cx="599010" cy="259045"/>
    <xdr:sp macro="" textlink="">
      <xdr:nvSpPr>
        <xdr:cNvPr id="477" name="テキスト ボックス 476"/>
        <xdr:cNvSpPr txBox="1"/>
      </xdr:nvSpPr>
      <xdr:spPr>
        <a:xfrm>
          <a:off x="9339795" y="1603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71069</xdr:rowOff>
    </xdr:from>
    <xdr:to>
      <xdr:col>46</xdr:col>
      <xdr:colOff>38100</xdr:colOff>
      <xdr:row>96</xdr:row>
      <xdr:rowOff>1219</xdr:rowOff>
    </xdr:to>
    <xdr:sp macro="" textlink="">
      <xdr:nvSpPr>
        <xdr:cNvPr id="478" name="楕円 477"/>
        <xdr:cNvSpPr/>
      </xdr:nvSpPr>
      <xdr:spPr>
        <a:xfrm>
          <a:off x="8699500" y="16358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17746</xdr:rowOff>
    </xdr:from>
    <xdr:ext cx="599010" cy="259045"/>
    <xdr:sp macro="" textlink="">
      <xdr:nvSpPr>
        <xdr:cNvPr id="479" name="テキスト ボックス 478"/>
        <xdr:cNvSpPr txBox="1"/>
      </xdr:nvSpPr>
      <xdr:spPr>
        <a:xfrm>
          <a:off x="8450795" y="16134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62801</xdr:rowOff>
    </xdr:from>
    <xdr:to>
      <xdr:col>41</xdr:col>
      <xdr:colOff>101600</xdr:colOff>
      <xdr:row>94</xdr:row>
      <xdr:rowOff>164401</xdr:rowOff>
    </xdr:to>
    <xdr:sp macro="" textlink="">
      <xdr:nvSpPr>
        <xdr:cNvPr id="480" name="楕円 479"/>
        <xdr:cNvSpPr/>
      </xdr:nvSpPr>
      <xdr:spPr>
        <a:xfrm>
          <a:off x="7810500" y="16179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93</xdr:row>
      <xdr:rowOff>9478</xdr:rowOff>
    </xdr:from>
    <xdr:ext cx="690189" cy="259045"/>
    <xdr:sp macro="" textlink="">
      <xdr:nvSpPr>
        <xdr:cNvPr id="481" name="テキスト ボックス 480"/>
        <xdr:cNvSpPr txBox="1"/>
      </xdr:nvSpPr>
      <xdr:spPr>
        <a:xfrm>
          <a:off x="7516205" y="159543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48281</xdr:rowOff>
    </xdr:from>
    <xdr:to>
      <xdr:col>36</xdr:col>
      <xdr:colOff>165100</xdr:colOff>
      <xdr:row>95</xdr:row>
      <xdr:rowOff>149881</xdr:rowOff>
    </xdr:to>
    <xdr:sp macro="" textlink="">
      <xdr:nvSpPr>
        <xdr:cNvPr id="482" name="楕円 481"/>
        <xdr:cNvSpPr/>
      </xdr:nvSpPr>
      <xdr:spPr>
        <a:xfrm>
          <a:off x="6921500" y="1633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93</xdr:row>
      <xdr:rowOff>166408</xdr:rowOff>
    </xdr:from>
    <xdr:ext cx="599010" cy="259045"/>
    <xdr:sp macro="" textlink="">
      <xdr:nvSpPr>
        <xdr:cNvPr id="483" name="テキスト ボックス 482"/>
        <xdr:cNvSpPr txBox="1"/>
      </xdr:nvSpPr>
      <xdr:spPr>
        <a:xfrm>
          <a:off x="6672795" y="16111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156630</xdr:rowOff>
    </xdr:from>
    <xdr:to>
      <xdr:col>85</xdr:col>
      <xdr:colOff>127000</xdr:colOff>
      <xdr:row>38</xdr:row>
      <xdr:rowOff>45435</xdr:rowOff>
    </xdr:to>
    <xdr:cxnSp macro="">
      <xdr:nvCxnSpPr>
        <xdr:cNvPr id="514" name="直線コネクタ 513"/>
        <xdr:cNvCxnSpPr/>
      </xdr:nvCxnSpPr>
      <xdr:spPr>
        <a:xfrm flipV="1">
          <a:off x="15481300" y="6500280"/>
          <a:ext cx="838200" cy="60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20095</xdr:rowOff>
    </xdr:from>
    <xdr:ext cx="534377" cy="259045"/>
    <xdr:sp macro="" textlink="">
      <xdr:nvSpPr>
        <xdr:cNvPr id="515" name="消防費平均値テキスト"/>
        <xdr:cNvSpPr txBox="1"/>
      </xdr:nvSpPr>
      <xdr:spPr>
        <a:xfrm>
          <a:off x="16370300" y="6535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45435</xdr:rowOff>
    </xdr:from>
    <xdr:to>
      <xdr:col>81</xdr:col>
      <xdr:colOff>50800</xdr:colOff>
      <xdr:row>38</xdr:row>
      <xdr:rowOff>85134</xdr:rowOff>
    </xdr:to>
    <xdr:cxnSp macro="">
      <xdr:nvCxnSpPr>
        <xdr:cNvPr id="517" name="直線コネクタ 516"/>
        <xdr:cNvCxnSpPr/>
      </xdr:nvCxnSpPr>
      <xdr:spPr>
        <a:xfrm flipV="1">
          <a:off x="14592300" y="6560535"/>
          <a:ext cx="889000" cy="39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150841</xdr:rowOff>
    </xdr:from>
    <xdr:ext cx="534377" cy="259045"/>
    <xdr:sp macro="" textlink="">
      <xdr:nvSpPr>
        <xdr:cNvPr id="519" name="テキスト ボックス 518"/>
        <xdr:cNvSpPr txBox="1"/>
      </xdr:nvSpPr>
      <xdr:spPr>
        <a:xfrm>
          <a:off x="15214111" y="6665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7534</xdr:rowOff>
    </xdr:from>
    <xdr:to>
      <xdr:col>76</xdr:col>
      <xdr:colOff>114300</xdr:colOff>
      <xdr:row>38</xdr:row>
      <xdr:rowOff>85134</xdr:rowOff>
    </xdr:to>
    <xdr:cxnSp macro="">
      <xdr:nvCxnSpPr>
        <xdr:cNvPr id="520" name="直線コネクタ 519"/>
        <xdr:cNvCxnSpPr/>
      </xdr:nvCxnSpPr>
      <xdr:spPr>
        <a:xfrm>
          <a:off x="13703300" y="6522634"/>
          <a:ext cx="889000" cy="77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146060</xdr:rowOff>
    </xdr:from>
    <xdr:ext cx="534377" cy="259045"/>
    <xdr:sp macro="" textlink="">
      <xdr:nvSpPr>
        <xdr:cNvPr id="522" name="テキスト ボックス 521"/>
        <xdr:cNvSpPr txBox="1"/>
      </xdr:nvSpPr>
      <xdr:spPr>
        <a:xfrm>
          <a:off x="14325111" y="6661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7534</xdr:rowOff>
    </xdr:from>
    <xdr:to>
      <xdr:col>71</xdr:col>
      <xdr:colOff>177800</xdr:colOff>
      <xdr:row>38</xdr:row>
      <xdr:rowOff>47296</xdr:rowOff>
    </xdr:to>
    <xdr:cxnSp macro="">
      <xdr:nvCxnSpPr>
        <xdr:cNvPr id="523" name="直線コネクタ 522"/>
        <xdr:cNvCxnSpPr/>
      </xdr:nvCxnSpPr>
      <xdr:spPr>
        <a:xfrm flipV="1">
          <a:off x="12814300" y="6522634"/>
          <a:ext cx="889000" cy="39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144780</xdr:rowOff>
    </xdr:from>
    <xdr:ext cx="534377" cy="259045"/>
    <xdr:sp macro="" textlink="">
      <xdr:nvSpPr>
        <xdr:cNvPr id="525" name="テキスト ボックス 524"/>
        <xdr:cNvSpPr txBox="1"/>
      </xdr:nvSpPr>
      <xdr:spPr>
        <a:xfrm>
          <a:off x="13436111" y="6659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118840</xdr:rowOff>
    </xdr:from>
    <xdr:ext cx="534377" cy="259045"/>
    <xdr:sp macro="" textlink="">
      <xdr:nvSpPr>
        <xdr:cNvPr id="527" name="テキスト ボックス 526"/>
        <xdr:cNvSpPr txBox="1"/>
      </xdr:nvSpPr>
      <xdr:spPr>
        <a:xfrm>
          <a:off x="12547111" y="6633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105830</xdr:rowOff>
    </xdr:from>
    <xdr:to>
      <xdr:col>85</xdr:col>
      <xdr:colOff>177800</xdr:colOff>
      <xdr:row>38</xdr:row>
      <xdr:rowOff>35979</xdr:rowOff>
    </xdr:to>
    <xdr:sp macro="" textlink="">
      <xdr:nvSpPr>
        <xdr:cNvPr id="533" name="楕円 532"/>
        <xdr:cNvSpPr/>
      </xdr:nvSpPr>
      <xdr:spPr>
        <a:xfrm>
          <a:off x="16268700" y="644948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128707</xdr:rowOff>
    </xdr:from>
    <xdr:ext cx="534377" cy="259045"/>
    <xdr:sp macro="" textlink="">
      <xdr:nvSpPr>
        <xdr:cNvPr id="534" name="消防費該当値テキスト"/>
        <xdr:cNvSpPr txBox="1"/>
      </xdr:nvSpPr>
      <xdr:spPr>
        <a:xfrm>
          <a:off x="16370300" y="6300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166085</xdr:rowOff>
    </xdr:from>
    <xdr:to>
      <xdr:col>81</xdr:col>
      <xdr:colOff>101600</xdr:colOff>
      <xdr:row>38</xdr:row>
      <xdr:rowOff>96235</xdr:rowOff>
    </xdr:to>
    <xdr:sp macro="" textlink="">
      <xdr:nvSpPr>
        <xdr:cNvPr id="535" name="楕円 534"/>
        <xdr:cNvSpPr/>
      </xdr:nvSpPr>
      <xdr:spPr>
        <a:xfrm>
          <a:off x="15430500" y="6509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112762</xdr:rowOff>
    </xdr:from>
    <xdr:ext cx="534377" cy="259045"/>
    <xdr:sp macro="" textlink="">
      <xdr:nvSpPr>
        <xdr:cNvPr id="536" name="テキスト ボックス 535"/>
        <xdr:cNvSpPr txBox="1"/>
      </xdr:nvSpPr>
      <xdr:spPr>
        <a:xfrm>
          <a:off x="15214111" y="6284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34334</xdr:rowOff>
    </xdr:from>
    <xdr:to>
      <xdr:col>76</xdr:col>
      <xdr:colOff>165100</xdr:colOff>
      <xdr:row>38</xdr:row>
      <xdr:rowOff>135934</xdr:rowOff>
    </xdr:to>
    <xdr:sp macro="" textlink="">
      <xdr:nvSpPr>
        <xdr:cNvPr id="537" name="楕円 536"/>
        <xdr:cNvSpPr/>
      </xdr:nvSpPr>
      <xdr:spPr>
        <a:xfrm>
          <a:off x="14541500" y="6549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152460</xdr:rowOff>
    </xdr:from>
    <xdr:ext cx="534377" cy="259045"/>
    <xdr:sp macro="" textlink="">
      <xdr:nvSpPr>
        <xdr:cNvPr id="538" name="テキスト ボックス 537"/>
        <xdr:cNvSpPr txBox="1"/>
      </xdr:nvSpPr>
      <xdr:spPr>
        <a:xfrm>
          <a:off x="14325111" y="6324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128183</xdr:rowOff>
    </xdr:from>
    <xdr:to>
      <xdr:col>72</xdr:col>
      <xdr:colOff>38100</xdr:colOff>
      <xdr:row>38</xdr:row>
      <xdr:rowOff>58333</xdr:rowOff>
    </xdr:to>
    <xdr:sp macro="" textlink="">
      <xdr:nvSpPr>
        <xdr:cNvPr id="539" name="楕円 538"/>
        <xdr:cNvSpPr/>
      </xdr:nvSpPr>
      <xdr:spPr>
        <a:xfrm>
          <a:off x="13652500" y="6471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74860</xdr:rowOff>
    </xdr:from>
    <xdr:ext cx="534377" cy="259045"/>
    <xdr:sp macro="" textlink="">
      <xdr:nvSpPr>
        <xdr:cNvPr id="540" name="テキスト ボックス 539"/>
        <xdr:cNvSpPr txBox="1"/>
      </xdr:nvSpPr>
      <xdr:spPr>
        <a:xfrm>
          <a:off x="13436111" y="6247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167946</xdr:rowOff>
    </xdr:from>
    <xdr:to>
      <xdr:col>67</xdr:col>
      <xdr:colOff>101600</xdr:colOff>
      <xdr:row>38</xdr:row>
      <xdr:rowOff>98096</xdr:rowOff>
    </xdr:to>
    <xdr:sp macro="" textlink="">
      <xdr:nvSpPr>
        <xdr:cNvPr id="541" name="楕円 540"/>
        <xdr:cNvSpPr/>
      </xdr:nvSpPr>
      <xdr:spPr>
        <a:xfrm>
          <a:off x="12763500" y="6511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114624</xdr:rowOff>
    </xdr:from>
    <xdr:ext cx="534377" cy="259045"/>
    <xdr:sp macro="" textlink="">
      <xdr:nvSpPr>
        <xdr:cNvPr id="542" name="テキスト ボックス 541"/>
        <xdr:cNvSpPr txBox="1"/>
      </xdr:nvSpPr>
      <xdr:spPr>
        <a:xfrm>
          <a:off x="12547111" y="6286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71668</xdr:rowOff>
    </xdr:from>
    <xdr:to>
      <xdr:col>85</xdr:col>
      <xdr:colOff>127000</xdr:colOff>
      <xdr:row>55</xdr:row>
      <xdr:rowOff>55644</xdr:rowOff>
    </xdr:to>
    <xdr:cxnSp macro="">
      <xdr:nvCxnSpPr>
        <xdr:cNvPr id="569" name="直線コネクタ 568"/>
        <xdr:cNvCxnSpPr/>
      </xdr:nvCxnSpPr>
      <xdr:spPr>
        <a:xfrm>
          <a:off x="15481300" y="9329968"/>
          <a:ext cx="838200" cy="155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130340</xdr:rowOff>
    </xdr:from>
    <xdr:ext cx="599010" cy="259045"/>
    <xdr:sp macro="" textlink="">
      <xdr:nvSpPr>
        <xdr:cNvPr id="570" name="教育費平均値テキスト"/>
        <xdr:cNvSpPr txBox="1"/>
      </xdr:nvSpPr>
      <xdr:spPr>
        <a:xfrm>
          <a:off x="16370300" y="9731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71668</xdr:rowOff>
    </xdr:from>
    <xdr:to>
      <xdr:col>81</xdr:col>
      <xdr:colOff>50800</xdr:colOff>
      <xdr:row>54</xdr:row>
      <xdr:rowOff>111687</xdr:rowOff>
    </xdr:to>
    <xdr:cxnSp macro="">
      <xdr:nvCxnSpPr>
        <xdr:cNvPr id="572" name="直線コネクタ 571"/>
        <xdr:cNvCxnSpPr/>
      </xdr:nvCxnSpPr>
      <xdr:spPr>
        <a:xfrm flipV="1">
          <a:off x="14592300" y="9329968"/>
          <a:ext cx="889000" cy="40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55947</xdr:rowOff>
    </xdr:from>
    <xdr:ext cx="599010" cy="259045"/>
    <xdr:sp macro="" textlink="">
      <xdr:nvSpPr>
        <xdr:cNvPr id="574" name="テキスト ボックス 573"/>
        <xdr:cNvSpPr txBox="1"/>
      </xdr:nvSpPr>
      <xdr:spPr>
        <a:xfrm>
          <a:off x="15181795" y="9828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21372</xdr:rowOff>
    </xdr:from>
    <xdr:to>
      <xdr:col>76</xdr:col>
      <xdr:colOff>114300</xdr:colOff>
      <xdr:row>54</xdr:row>
      <xdr:rowOff>111687</xdr:rowOff>
    </xdr:to>
    <xdr:cxnSp macro="">
      <xdr:nvCxnSpPr>
        <xdr:cNvPr id="575" name="直線コネクタ 574"/>
        <xdr:cNvCxnSpPr/>
      </xdr:nvCxnSpPr>
      <xdr:spPr>
        <a:xfrm>
          <a:off x="13703300" y="9279672"/>
          <a:ext cx="889000" cy="90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67885</xdr:rowOff>
    </xdr:from>
    <xdr:ext cx="599010" cy="259045"/>
    <xdr:sp macro="" textlink="">
      <xdr:nvSpPr>
        <xdr:cNvPr id="577" name="テキスト ボックス 576"/>
        <xdr:cNvSpPr txBox="1"/>
      </xdr:nvSpPr>
      <xdr:spPr>
        <a:xfrm>
          <a:off x="14292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21372</xdr:rowOff>
    </xdr:from>
    <xdr:to>
      <xdr:col>71</xdr:col>
      <xdr:colOff>177800</xdr:colOff>
      <xdr:row>55</xdr:row>
      <xdr:rowOff>63005</xdr:rowOff>
    </xdr:to>
    <xdr:cxnSp macro="">
      <xdr:nvCxnSpPr>
        <xdr:cNvPr id="578" name="直線コネクタ 577"/>
        <xdr:cNvCxnSpPr/>
      </xdr:nvCxnSpPr>
      <xdr:spPr>
        <a:xfrm flipV="1">
          <a:off x="12814300" y="9279672"/>
          <a:ext cx="889000" cy="213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50703</xdr:rowOff>
    </xdr:from>
    <xdr:ext cx="599010" cy="259045"/>
    <xdr:sp macro="" textlink="">
      <xdr:nvSpPr>
        <xdr:cNvPr id="580" name="テキスト ボックス 579"/>
        <xdr:cNvSpPr txBox="1"/>
      </xdr:nvSpPr>
      <xdr:spPr>
        <a:xfrm>
          <a:off x="13403795" y="9823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61379</xdr:rowOff>
    </xdr:from>
    <xdr:ext cx="599010" cy="259045"/>
    <xdr:sp macro="" textlink="">
      <xdr:nvSpPr>
        <xdr:cNvPr id="582" name="テキスト ボックス 581"/>
        <xdr:cNvSpPr txBox="1"/>
      </xdr:nvSpPr>
      <xdr:spPr>
        <a:xfrm>
          <a:off x="12514795" y="9834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4844</xdr:rowOff>
    </xdr:from>
    <xdr:to>
      <xdr:col>85</xdr:col>
      <xdr:colOff>177800</xdr:colOff>
      <xdr:row>55</xdr:row>
      <xdr:rowOff>106444</xdr:rowOff>
    </xdr:to>
    <xdr:sp macro="" textlink="">
      <xdr:nvSpPr>
        <xdr:cNvPr id="588" name="楕円 587"/>
        <xdr:cNvSpPr/>
      </xdr:nvSpPr>
      <xdr:spPr>
        <a:xfrm>
          <a:off x="16268700" y="94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27721</xdr:rowOff>
    </xdr:from>
    <xdr:ext cx="599010" cy="259045"/>
    <xdr:sp macro="" textlink="">
      <xdr:nvSpPr>
        <xdr:cNvPr id="589" name="教育費該当値テキスト"/>
        <xdr:cNvSpPr txBox="1"/>
      </xdr:nvSpPr>
      <xdr:spPr>
        <a:xfrm>
          <a:off x="16370300" y="9286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20868</xdr:rowOff>
    </xdr:from>
    <xdr:to>
      <xdr:col>81</xdr:col>
      <xdr:colOff>101600</xdr:colOff>
      <xdr:row>54</xdr:row>
      <xdr:rowOff>122468</xdr:rowOff>
    </xdr:to>
    <xdr:sp macro="" textlink="">
      <xdr:nvSpPr>
        <xdr:cNvPr id="590" name="楕円 589"/>
        <xdr:cNvSpPr/>
      </xdr:nvSpPr>
      <xdr:spPr>
        <a:xfrm>
          <a:off x="15430500" y="9279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52</xdr:row>
      <xdr:rowOff>138995</xdr:rowOff>
    </xdr:from>
    <xdr:ext cx="599010" cy="259045"/>
    <xdr:sp macro="" textlink="">
      <xdr:nvSpPr>
        <xdr:cNvPr id="591" name="テキスト ボックス 590"/>
        <xdr:cNvSpPr txBox="1"/>
      </xdr:nvSpPr>
      <xdr:spPr>
        <a:xfrm>
          <a:off x="15181795" y="9054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60887</xdr:rowOff>
    </xdr:from>
    <xdr:to>
      <xdr:col>76</xdr:col>
      <xdr:colOff>165100</xdr:colOff>
      <xdr:row>54</xdr:row>
      <xdr:rowOff>162487</xdr:rowOff>
    </xdr:to>
    <xdr:sp macro="" textlink="">
      <xdr:nvSpPr>
        <xdr:cNvPr id="592" name="楕円 591"/>
        <xdr:cNvSpPr/>
      </xdr:nvSpPr>
      <xdr:spPr>
        <a:xfrm>
          <a:off x="14541500" y="9319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53</xdr:row>
      <xdr:rowOff>7564</xdr:rowOff>
    </xdr:from>
    <xdr:ext cx="599010" cy="259045"/>
    <xdr:sp macro="" textlink="">
      <xdr:nvSpPr>
        <xdr:cNvPr id="593" name="テキスト ボックス 592"/>
        <xdr:cNvSpPr txBox="1"/>
      </xdr:nvSpPr>
      <xdr:spPr>
        <a:xfrm>
          <a:off x="14292795" y="9094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53</xdr:row>
      <xdr:rowOff>142022</xdr:rowOff>
    </xdr:from>
    <xdr:to>
      <xdr:col>72</xdr:col>
      <xdr:colOff>38100</xdr:colOff>
      <xdr:row>54</xdr:row>
      <xdr:rowOff>72172</xdr:rowOff>
    </xdr:to>
    <xdr:sp macro="" textlink="">
      <xdr:nvSpPr>
        <xdr:cNvPr id="594" name="楕円 593"/>
        <xdr:cNvSpPr/>
      </xdr:nvSpPr>
      <xdr:spPr>
        <a:xfrm>
          <a:off x="13652500" y="9228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52</xdr:row>
      <xdr:rowOff>88699</xdr:rowOff>
    </xdr:from>
    <xdr:ext cx="599010" cy="259045"/>
    <xdr:sp macro="" textlink="">
      <xdr:nvSpPr>
        <xdr:cNvPr id="595" name="テキスト ボックス 594"/>
        <xdr:cNvSpPr txBox="1"/>
      </xdr:nvSpPr>
      <xdr:spPr>
        <a:xfrm>
          <a:off x="13403795" y="9004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12205</xdr:rowOff>
    </xdr:from>
    <xdr:to>
      <xdr:col>67</xdr:col>
      <xdr:colOff>101600</xdr:colOff>
      <xdr:row>55</xdr:row>
      <xdr:rowOff>113805</xdr:rowOff>
    </xdr:to>
    <xdr:sp macro="" textlink="">
      <xdr:nvSpPr>
        <xdr:cNvPr id="596" name="楕円 595"/>
        <xdr:cNvSpPr/>
      </xdr:nvSpPr>
      <xdr:spPr>
        <a:xfrm>
          <a:off x="12763500" y="944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53</xdr:row>
      <xdr:rowOff>130332</xdr:rowOff>
    </xdr:from>
    <xdr:ext cx="599010" cy="259045"/>
    <xdr:sp macro="" textlink="">
      <xdr:nvSpPr>
        <xdr:cNvPr id="597" name="テキスト ボックス 596"/>
        <xdr:cNvSpPr txBox="1"/>
      </xdr:nvSpPr>
      <xdr:spPr>
        <a:xfrm>
          <a:off x="12514795" y="9217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4837</xdr:rowOff>
    </xdr:from>
    <xdr:to>
      <xdr:col>85</xdr:col>
      <xdr:colOff>127000</xdr:colOff>
      <xdr:row>78</xdr:row>
      <xdr:rowOff>108286</xdr:rowOff>
    </xdr:to>
    <xdr:cxnSp macro="">
      <xdr:nvCxnSpPr>
        <xdr:cNvPr id="626" name="直線コネクタ 625"/>
        <xdr:cNvCxnSpPr/>
      </xdr:nvCxnSpPr>
      <xdr:spPr>
        <a:xfrm flipV="1">
          <a:off x="15481300" y="13377937"/>
          <a:ext cx="838200" cy="103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70432</xdr:rowOff>
    </xdr:from>
    <xdr:ext cx="534377" cy="259045"/>
    <xdr:sp macro="" textlink="">
      <xdr:nvSpPr>
        <xdr:cNvPr id="627" name="災害復旧費平均値テキスト"/>
        <xdr:cNvSpPr txBox="1"/>
      </xdr:nvSpPr>
      <xdr:spPr>
        <a:xfrm>
          <a:off x="16370300" y="13443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125457</xdr:rowOff>
    </xdr:from>
    <xdr:to>
      <xdr:col>81</xdr:col>
      <xdr:colOff>50800</xdr:colOff>
      <xdr:row>78</xdr:row>
      <xdr:rowOff>108286</xdr:rowOff>
    </xdr:to>
    <xdr:cxnSp macro="">
      <xdr:nvCxnSpPr>
        <xdr:cNvPr id="629" name="直線コネクタ 628"/>
        <xdr:cNvCxnSpPr/>
      </xdr:nvCxnSpPr>
      <xdr:spPr>
        <a:xfrm>
          <a:off x="14592300" y="13155657"/>
          <a:ext cx="889000" cy="325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21809</xdr:rowOff>
    </xdr:from>
    <xdr:ext cx="534377" cy="259045"/>
    <xdr:sp macro="" textlink="">
      <xdr:nvSpPr>
        <xdr:cNvPr id="631" name="テキスト ボックス 630"/>
        <xdr:cNvSpPr txBox="1"/>
      </xdr:nvSpPr>
      <xdr:spPr>
        <a:xfrm>
          <a:off x="15214111" y="1356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125457</xdr:rowOff>
    </xdr:from>
    <xdr:to>
      <xdr:col>76</xdr:col>
      <xdr:colOff>114300</xdr:colOff>
      <xdr:row>78</xdr:row>
      <xdr:rowOff>46599</xdr:rowOff>
    </xdr:to>
    <xdr:cxnSp macro="">
      <xdr:nvCxnSpPr>
        <xdr:cNvPr id="632" name="直線コネクタ 631"/>
        <xdr:cNvCxnSpPr/>
      </xdr:nvCxnSpPr>
      <xdr:spPr>
        <a:xfrm flipV="1">
          <a:off x="13703300" y="13155657"/>
          <a:ext cx="889000" cy="264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15481</xdr:rowOff>
    </xdr:from>
    <xdr:ext cx="534377" cy="259045"/>
    <xdr:sp macro="" textlink="">
      <xdr:nvSpPr>
        <xdr:cNvPr id="634" name="テキスト ボックス 633"/>
        <xdr:cNvSpPr txBox="1"/>
      </xdr:nvSpPr>
      <xdr:spPr>
        <a:xfrm>
          <a:off x="14325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46599</xdr:rowOff>
    </xdr:from>
    <xdr:to>
      <xdr:col>71</xdr:col>
      <xdr:colOff>177800</xdr:colOff>
      <xdr:row>79</xdr:row>
      <xdr:rowOff>3138</xdr:rowOff>
    </xdr:to>
    <xdr:cxnSp macro="">
      <xdr:nvCxnSpPr>
        <xdr:cNvPr id="635" name="直線コネクタ 634"/>
        <xdr:cNvCxnSpPr/>
      </xdr:nvCxnSpPr>
      <xdr:spPr>
        <a:xfrm flipV="1">
          <a:off x="12814300" y="13419699"/>
          <a:ext cx="889000" cy="12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42637</xdr:rowOff>
    </xdr:from>
    <xdr:ext cx="534377" cy="259045"/>
    <xdr:sp macro="" textlink="">
      <xdr:nvSpPr>
        <xdr:cNvPr id="639" name="テキスト ボックス 638"/>
        <xdr:cNvSpPr txBox="1"/>
      </xdr:nvSpPr>
      <xdr:spPr>
        <a:xfrm>
          <a:off x="12547111" y="13244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125487</xdr:rowOff>
    </xdr:from>
    <xdr:to>
      <xdr:col>85</xdr:col>
      <xdr:colOff>177800</xdr:colOff>
      <xdr:row>78</xdr:row>
      <xdr:rowOff>55637</xdr:rowOff>
    </xdr:to>
    <xdr:sp macro="" textlink="">
      <xdr:nvSpPr>
        <xdr:cNvPr id="645" name="楕円 644"/>
        <xdr:cNvSpPr/>
      </xdr:nvSpPr>
      <xdr:spPr>
        <a:xfrm>
          <a:off x="16268700" y="13327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148364</xdr:rowOff>
    </xdr:from>
    <xdr:ext cx="534377" cy="259045"/>
    <xdr:sp macro="" textlink="">
      <xdr:nvSpPr>
        <xdr:cNvPr id="646" name="災害復旧費該当値テキスト"/>
        <xdr:cNvSpPr txBox="1"/>
      </xdr:nvSpPr>
      <xdr:spPr>
        <a:xfrm>
          <a:off x="16370300" y="13178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57486</xdr:rowOff>
    </xdr:from>
    <xdr:to>
      <xdr:col>81</xdr:col>
      <xdr:colOff>101600</xdr:colOff>
      <xdr:row>78</xdr:row>
      <xdr:rowOff>159086</xdr:rowOff>
    </xdr:to>
    <xdr:sp macro="" textlink="">
      <xdr:nvSpPr>
        <xdr:cNvPr id="647" name="楕円 646"/>
        <xdr:cNvSpPr/>
      </xdr:nvSpPr>
      <xdr:spPr>
        <a:xfrm>
          <a:off x="15430500" y="13430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4163</xdr:rowOff>
    </xdr:from>
    <xdr:ext cx="534377" cy="259045"/>
    <xdr:sp macro="" textlink="">
      <xdr:nvSpPr>
        <xdr:cNvPr id="648" name="テキスト ボックス 647"/>
        <xdr:cNvSpPr txBox="1"/>
      </xdr:nvSpPr>
      <xdr:spPr>
        <a:xfrm>
          <a:off x="15214111" y="13205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74657</xdr:rowOff>
    </xdr:from>
    <xdr:to>
      <xdr:col>76</xdr:col>
      <xdr:colOff>165100</xdr:colOff>
      <xdr:row>77</xdr:row>
      <xdr:rowOff>4807</xdr:rowOff>
    </xdr:to>
    <xdr:sp macro="" textlink="">
      <xdr:nvSpPr>
        <xdr:cNvPr id="649" name="楕円 648"/>
        <xdr:cNvSpPr/>
      </xdr:nvSpPr>
      <xdr:spPr>
        <a:xfrm>
          <a:off x="14541500" y="13104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21335</xdr:rowOff>
    </xdr:from>
    <xdr:ext cx="599010" cy="259045"/>
    <xdr:sp macro="" textlink="">
      <xdr:nvSpPr>
        <xdr:cNvPr id="650" name="テキスト ボックス 649"/>
        <xdr:cNvSpPr txBox="1"/>
      </xdr:nvSpPr>
      <xdr:spPr>
        <a:xfrm>
          <a:off x="14292795" y="12880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167249</xdr:rowOff>
    </xdr:from>
    <xdr:to>
      <xdr:col>72</xdr:col>
      <xdr:colOff>38100</xdr:colOff>
      <xdr:row>78</xdr:row>
      <xdr:rowOff>97399</xdr:rowOff>
    </xdr:to>
    <xdr:sp macro="" textlink="">
      <xdr:nvSpPr>
        <xdr:cNvPr id="651" name="楕円 650"/>
        <xdr:cNvSpPr/>
      </xdr:nvSpPr>
      <xdr:spPr>
        <a:xfrm>
          <a:off x="13652500" y="13368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113926</xdr:rowOff>
    </xdr:from>
    <xdr:ext cx="534377" cy="259045"/>
    <xdr:sp macro="" textlink="">
      <xdr:nvSpPr>
        <xdr:cNvPr id="652" name="テキスト ボックス 651"/>
        <xdr:cNvSpPr txBox="1"/>
      </xdr:nvSpPr>
      <xdr:spPr>
        <a:xfrm>
          <a:off x="13436111" y="13144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123788</xdr:rowOff>
    </xdr:from>
    <xdr:to>
      <xdr:col>67</xdr:col>
      <xdr:colOff>101600</xdr:colOff>
      <xdr:row>79</xdr:row>
      <xdr:rowOff>53938</xdr:rowOff>
    </xdr:to>
    <xdr:sp macro="" textlink="">
      <xdr:nvSpPr>
        <xdr:cNvPr id="653" name="楕円 652"/>
        <xdr:cNvSpPr/>
      </xdr:nvSpPr>
      <xdr:spPr>
        <a:xfrm>
          <a:off x="12763500" y="1349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45065</xdr:rowOff>
    </xdr:from>
    <xdr:ext cx="534377" cy="259045"/>
    <xdr:sp macro="" textlink="">
      <xdr:nvSpPr>
        <xdr:cNvPr id="654" name="テキスト ボックス 653"/>
        <xdr:cNvSpPr txBox="1"/>
      </xdr:nvSpPr>
      <xdr:spPr>
        <a:xfrm>
          <a:off x="12547111" y="13589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2730</xdr:rowOff>
    </xdr:from>
    <xdr:to>
      <xdr:col>85</xdr:col>
      <xdr:colOff>127000</xdr:colOff>
      <xdr:row>94</xdr:row>
      <xdr:rowOff>79702</xdr:rowOff>
    </xdr:to>
    <xdr:cxnSp macro="">
      <xdr:nvCxnSpPr>
        <xdr:cNvPr id="683" name="直線コネクタ 682"/>
        <xdr:cNvCxnSpPr/>
      </xdr:nvCxnSpPr>
      <xdr:spPr>
        <a:xfrm flipV="1">
          <a:off x="15481300" y="16119030"/>
          <a:ext cx="838200" cy="76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41276</xdr:rowOff>
    </xdr:from>
    <xdr:ext cx="599010" cy="259045"/>
    <xdr:sp macro="" textlink="">
      <xdr:nvSpPr>
        <xdr:cNvPr id="684" name="公債費平均値テキスト"/>
        <xdr:cNvSpPr txBox="1"/>
      </xdr:nvSpPr>
      <xdr:spPr>
        <a:xfrm>
          <a:off x="16370300" y="16671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79702</xdr:rowOff>
    </xdr:from>
    <xdr:to>
      <xdr:col>81</xdr:col>
      <xdr:colOff>50800</xdr:colOff>
      <xdr:row>94</xdr:row>
      <xdr:rowOff>87926</xdr:rowOff>
    </xdr:to>
    <xdr:cxnSp macro="">
      <xdr:nvCxnSpPr>
        <xdr:cNvPr id="686" name="直線コネクタ 685"/>
        <xdr:cNvCxnSpPr/>
      </xdr:nvCxnSpPr>
      <xdr:spPr>
        <a:xfrm flipV="1">
          <a:off x="14592300" y="16196002"/>
          <a:ext cx="8890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146438</xdr:rowOff>
    </xdr:from>
    <xdr:ext cx="599010" cy="259045"/>
    <xdr:sp macro="" textlink="">
      <xdr:nvSpPr>
        <xdr:cNvPr id="688" name="テキスト ボックス 687"/>
        <xdr:cNvSpPr txBox="1"/>
      </xdr:nvSpPr>
      <xdr:spPr>
        <a:xfrm>
          <a:off x="15181795" y="16777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81017</xdr:rowOff>
    </xdr:from>
    <xdr:to>
      <xdr:col>76</xdr:col>
      <xdr:colOff>114300</xdr:colOff>
      <xdr:row>94</xdr:row>
      <xdr:rowOff>87926</xdr:rowOff>
    </xdr:to>
    <xdr:cxnSp macro="">
      <xdr:nvCxnSpPr>
        <xdr:cNvPr id="689" name="直線コネクタ 688"/>
        <xdr:cNvCxnSpPr/>
      </xdr:nvCxnSpPr>
      <xdr:spPr>
        <a:xfrm>
          <a:off x="13703300" y="16197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150759</xdr:rowOff>
    </xdr:from>
    <xdr:ext cx="599010" cy="259045"/>
    <xdr:sp macro="" textlink="">
      <xdr:nvSpPr>
        <xdr:cNvPr id="691" name="テキスト ボックス 690"/>
        <xdr:cNvSpPr txBox="1"/>
      </xdr:nvSpPr>
      <xdr:spPr>
        <a:xfrm>
          <a:off x="14292795" y="1678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81017</xdr:rowOff>
    </xdr:from>
    <xdr:to>
      <xdr:col>71</xdr:col>
      <xdr:colOff>177800</xdr:colOff>
      <xdr:row>94</xdr:row>
      <xdr:rowOff>117833</xdr:rowOff>
    </xdr:to>
    <xdr:cxnSp macro="">
      <xdr:nvCxnSpPr>
        <xdr:cNvPr id="692" name="直線コネクタ 691"/>
        <xdr:cNvCxnSpPr/>
      </xdr:nvCxnSpPr>
      <xdr:spPr>
        <a:xfrm flipV="1">
          <a:off x="12814300" y="16197317"/>
          <a:ext cx="889000" cy="36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150643</xdr:rowOff>
    </xdr:from>
    <xdr:ext cx="599010" cy="259045"/>
    <xdr:sp macro="" textlink="">
      <xdr:nvSpPr>
        <xdr:cNvPr id="694" name="テキスト ボックス 693"/>
        <xdr:cNvSpPr txBox="1"/>
      </xdr:nvSpPr>
      <xdr:spPr>
        <a:xfrm>
          <a:off x="13403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145344</xdr:rowOff>
    </xdr:from>
    <xdr:ext cx="599010" cy="259045"/>
    <xdr:sp macro="" textlink="">
      <xdr:nvSpPr>
        <xdr:cNvPr id="696" name="テキスト ボックス 695"/>
        <xdr:cNvSpPr txBox="1"/>
      </xdr:nvSpPr>
      <xdr:spPr>
        <a:xfrm>
          <a:off x="12514795" y="1677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93</xdr:row>
      <xdr:rowOff>123380</xdr:rowOff>
    </xdr:from>
    <xdr:to>
      <xdr:col>85</xdr:col>
      <xdr:colOff>177800</xdr:colOff>
      <xdr:row>94</xdr:row>
      <xdr:rowOff>53530</xdr:rowOff>
    </xdr:to>
    <xdr:sp macro="" textlink="">
      <xdr:nvSpPr>
        <xdr:cNvPr id="702" name="楕円 701"/>
        <xdr:cNvSpPr/>
      </xdr:nvSpPr>
      <xdr:spPr>
        <a:xfrm>
          <a:off x="16268700" y="1606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146257</xdr:rowOff>
    </xdr:from>
    <xdr:ext cx="599010" cy="259045"/>
    <xdr:sp macro="" textlink="">
      <xdr:nvSpPr>
        <xdr:cNvPr id="703" name="公債費該当値テキスト"/>
        <xdr:cNvSpPr txBox="1"/>
      </xdr:nvSpPr>
      <xdr:spPr>
        <a:xfrm>
          <a:off x="16370300" y="15919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28902</xdr:rowOff>
    </xdr:from>
    <xdr:to>
      <xdr:col>81</xdr:col>
      <xdr:colOff>101600</xdr:colOff>
      <xdr:row>94</xdr:row>
      <xdr:rowOff>130502</xdr:rowOff>
    </xdr:to>
    <xdr:sp macro="" textlink="">
      <xdr:nvSpPr>
        <xdr:cNvPr id="704" name="楕円 703"/>
        <xdr:cNvSpPr/>
      </xdr:nvSpPr>
      <xdr:spPr>
        <a:xfrm>
          <a:off x="15430500" y="16145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92</xdr:row>
      <xdr:rowOff>147029</xdr:rowOff>
    </xdr:from>
    <xdr:ext cx="599010" cy="259045"/>
    <xdr:sp macro="" textlink="">
      <xdr:nvSpPr>
        <xdr:cNvPr id="705" name="テキスト ボックス 704"/>
        <xdr:cNvSpPr txBox="1"/>
      </xdr:nvSpPr>
      <xdr:spPr>
        <a:xfrm>
          <a:off x="15181795" y="15920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37126</xdr:rowOff>
    </xdr:from>
    <xdr:to>
      <xdr:col>76</xdr:col>
      <xdr:colOff>165100</xdr:colOff>
      <xdr:row>94</xdr:row>
      <xdr:rowOff>138726</xdr:rowOff>
    </xdr:to>
    <xdr:sp macro="" textlink="">
      <xdr:nvSpPr>
        <xdr:cNvPr id="706" name="楕円 705"/>
        <xdr:cNvSpPr/>
      </xdr:nvSpPr>
      <xdr:spPr>
        <a:xfrm>
          <a:off x="14541500" y="1615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92</xdr:row>
      <xdr:rowOff>155253</xdr:rowOff>
    </xdr:from>
    <xdr:ext cx="599010" cy="259045"/>
    <xdr:sp macro="" textlink="">
      <xdr:nvSpPr>
        <xdr:cNvPr id="707" name="テキスト ボックス 706"/>
        <xdr:cNvSpPr txBox="1"/>
      </xdr:nvSpPr>
      <xdr:spPr>
        <a:xfrm>
          <a:off x="14292795" y="1592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30217</xdr:rowOff>
    </xdr:from>
    <xdr:to>
      <xdr:col>72</xdr:col>
      <xdr:colOff>38100</xdr:colOff>
      <xdr:row>94</xdr:row>
      <xdr:rowOff>131817</xdr:rowOff>
    </xdr:to>
    <xdr:sp macro="" textlink="">
      <xdr:nvSpPr>
        <xdr:cNvPr id="708" name="楕円 707"/>
        <xdr:cNvSpPr/>
      </xdr:nvSpPr>
      <xdr:spPr>
        <a:xfrm>
          <a:off x="13652500" y="16146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92</xdr:row>
      <xdr:rowOff>148344</xdr:rowOff>
    </xdr:from>
    <xdr:ext cx="599010" cy="259045"/>
    <xdr:sp macro="" textlink="">
      <xdr:nvSpPr>
        <xdr:cNvPr id="709" name="テキスト ボックス 708"/>
        <xdr:cNvSpPr txBox="1"/>
      </xdr:nvSpPr>
      <xdr:spPr>
        <a:xfrm>
          <a:off x="13403795" y="1592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67033</xdr:rowOff>
    </xdr:from>
    <xdr:to>
      <xdr:col>67</xdr:col>
      <xdr:colOff>101600</xdr:colOff>
      <xdr:row>94</xdr:row>
      <xdr:rowOff>168633</xdr:rowOff>
    </xdr:to>
    <xdr:sp macro="" textlink="">
      <xdr:nvSpPr>
        <xdr:cNvPr id="710" name="楕円 709"/>
        <xdr:cNvSpPr/>
      </xdr:nvSpPr>
      <xdr:spPr>
        <a:xfrm>
          <a:off x="12763500" y="1618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93</xdr:row>
      <xdr:rowOff>13710</xdr:rowOff>
    </xdr:from>
    <xdr:ext cx="599010" cy="259045"/>
    <xdr:sp macro="" textlink="">
      <xdr:nvSpPr>
        <xdr:cNvPr id="711" name="テキスト ボックス 710"/>
        <xdr:cNvSpPr txBox="1"/>
      </xdr:nvSpPr>
      <xdr:spPr>
        <a:xfrm>
          <a:off x="12514795" y="15958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15917</xdr:rowOff>
    </xdr:from>
    <xdr:ext cx="378565" cy="259045"/>
    <xdr:sp macro="" textlink="">
      <xdr:nvSpPr>
        <xdr:cNvPr id="743" name="テキスト ボックス 742"/>
        <xdr:cNvSpPr txBox="1"/>
      </xdr:nvSpPr>
      <xdr:spPr>
        <a:xfrm>
          <a:off x="21134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4" name="直線コネクタ 743"/>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7276</xdr:rowOff>
    </xdr:from>
    <xdr:ext cx="378565" cy="259045"/>
    <xdr:sp macro="" textlink="">
      <xdr:nvSpPr>
        <xdr:cNvPr id="746" name="テキスト ボックス 745"/>
        <xdr:cNvSpPr txBox="1"/>
      </xdr:nvSpPr>
      <xdr:spPr>
        <a:xfrm>
          <a:off x="20245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7" name="直線コネクタ 746"/>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10248</xdr:rowOff>
    </xdr:from>
    <xdr:ext cx="378565" cy="259045"/>
    <xdr:sp macro="" textlink="">
      <xdr:nvSpPr>
        <xdr:cNvPr id="749" name="テキスト ボックス 748"/>
        <xdr:cNvSpPr txBox="1"/>
      </xdr:nvSpPr>
      <xdr:spPr>
        <a:xfrm>
          <a:off x="19356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249299" cy="259045"/>
    <xdr:sp macro="" textlink="">
      <xdr:nvSpPr>
        <xdr:cNvPr id="758" name="諸支出金該当値テキスト"/>
        <xdr:cNvSpPr txBox="1"/>
      </xdr:nvSpPr>
      <xdr:spPr>
        <a:xfrm>
          <a:off x="22212300" y="6569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0" name="テキスト ボックス 759"/>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2" name="テキスト ボックス 761"/>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3" name="楕円 762"/>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4" name="テキスト ボックス 763"/>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5" name="楕円 764"/>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6" name="テキスト ボックス 765"/>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性質別歳出と同じく人口数が４０８人と全国での最少（内陸部）の自治体であるため、住民一人あたりの歳出額に換算すると多くの目的別歳出で上位に位置している。近年２０億近い予算額が続いていたが、本年度は決算総額全体で対前年度比４２５，５２４千円減となっている。減額の大きい目的別歳出は農林水産業費と土木費で、畜産施設と村営住宅の整備が完了したことによるもので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latin typeface="ＭＳ ゴシック" pitchFamily="49" charset="-128"/>
              <a:ea typeface="ＭＳ ゴシック" pitchFamily="49" charset="-128"/>
            </a:rPr>
            <a:t>　財政調整基金残高の平成２９年度末と平成３０年度末の差額は５百万円の増で、標準財政規模の５０，２７１千円の減とあわせて実質収支比率のポイントでは対前年度比で－２．５ポイントの減となっている。本村では大型事業の歳出に伴う財源不足による基金繰入については、主に特定目的基金の環境改善基金を取り崩して対応しているが、今後、地方交付税や国県の補助事業の状況しだいでは財政調整基金の取り崩しの可能性があり、さらなる減少のおそれがある。</a:t>
          </a:r>
        </a:p>
        <a:p>
          <a:r>
            <a:rPr kumimoji="1" lang="ja-JP" altLang="en-US" sz="1400">
              <a:latin typeface="ＭＳ ゴシック" pitchFamily="49" charset="-128"/>
              <a:ea typeface="ＭＳ ゴシック" pitchFamily="49" charset="-128"/>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特別会計については４会計とも例年、黒字枠の中で大きな増減はなく、全会計ともに小幅な増減に止まっている。国民健康保険事業では事業勘定で、一般会計の繰入金が約１１％となっている。また診療勘定では歳出総額のうち村内医師不在による村の診療所の別病院からの指定管理料がほぼ全てを占め、高額な額の一般会計からの繰出金を毎年支出しているため、村内常住医師の確保による支出抑制が早急の課題となっている。今度については、高齢者人口の割合の推移については大きな増減がないと予想されるため、全会計とも歳出については変動が少ない見込みであ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元利償還金等の額は対前年比で２０百万円の増となっている。これは、平成２８年度までの人口対策事業等による起債の元金償還が始まったことによるもので、今後数年は上昇することが見込まれる。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xmlns=""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xmlns=""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xmlns=""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xmlns=""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債現在高が４百万円の増、組合等負担見込額は１百万円の減、退職手当負担見込額は１３百万円の増で、全体としては増加傾向となっている。地方債残高は平成２８年度において集中投資を実施しており、今後５年間程度は増加していく見込みで、充当可能基金は、今後は徐々に減少に転じる見込みとなっている。引き続き将来負担比率の分子値としてはマイナス内で収まるよう将来負担の抑制に努めていく。</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「減債基金」から３千万円、「環境改善基金」から畜産振興事業等のため１３</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８千万円を取り崩した等により、基金全体としては２０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９千万円の減となった。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ここ数年基金全体として減少傾向にあるが、これ以上の取り崩しは財政の硬直化を招くため、当面は現状を維持していく。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「環境改善基金」：都市と山村の格差等の生活環境を含め、山村にしかできない全ての環境改善対策</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「環境改善基金」から畜産振興事業のため２０．５千万円を取り崩した。（積立額６．７千万のため、差引１３．８千万円の減少）</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概ね現状を維持していく予定。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普通交付税等の変動</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災害への備え等のため、過去の実績等を踏まえ、２億円程度を目途に積み立てることとしている。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償還のため３千万円を切り崩したことによる減少</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地方債の償還計画を踏まえ、当面は現状を維持していく予定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7" name="正方形/長方形 6"/>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8" name="正方形/長方形 7"/>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9" name="正方形/長方形 8"/>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0" name="正方形/長方形 9"/>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1" name="正方形/長方形 10"/>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9" name="テキスト ボックス 38"/>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0" name="テキスト ボックス 39"/>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1" name="テキスト ボックス 40"/>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2" name="テキスト ボックス 41"/>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3" name="正方形/長方形 42"/>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4" name="正方形/長方形 43"/>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19</xdr:col>
      <xdr:colOff>97287</xdr:colOff>
      <xdr:row>22</xdr:row>
      <xdr:rowOff>64546</xdr:rowOff>
    </xdr:from>
    <xdr:to>
      <xdr:col>22</xdr:col>
      <xdr:colOff>10663</xdr:colOff>
      <xdr:row>24</xdr:row>
      <xdr:rowOff>30705</xdr:rowOff>
    </xdr:to>
    <xdr:sp macro="" textlink="">
      <xdr:nvSpPr>
        <xdr:cNvPr id="45" name="正方形/長方形 44"/>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6" name="正方形/長方形 45"/>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7" name="正方形/長方形 46"/>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8" name="正方形/長方形 47"/>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9" name="正方形/長方形 48"/>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0" name="正方形/長方形 49"/>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1" name="正方形/長方形 50"/>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2" name="正方形/長方形 51"/>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3" name="正方形/長方形 52"/>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4" name="正方形/長方形 53"/>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5" name="テキスト ボックス 54"/>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本村では近年、産業振興のための畜産施設の新設や移住定住対策のための住宅建設が有り、有形固定資産減価償却率については、類似団体と比較して高い傾向にある。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今後は、平成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年度に策定した公共施設総合管理計画に基づき、適正に管理していく。</a:t>
          </a:r>
          <a:endParaRPr lang="ja-JP" altLang="ja-JP">
            <a:effectLst/>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6" name="テキスト ボックス 55"/>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7" name="直線コネクタ 56"/>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8" name="テキスト ボックス 57"/>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9" name="直線コネクタ 58"/>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0" name="テキスト ボックス 59"/>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1" name="直線コネクタ 60"/>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2" name="テキスト ボックス 61"/>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3" name="直線コネクタ 62"/>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4" name="テキスト ボックス 63"/>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5" name="直線コネクタ 64"/>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6" name="テキスト ボックス 65"/>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7" name="直線コネクタ 66"/>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8" name="テキスト ボックス 67"/>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9" name="直線コネクタ 68"/>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0" name="テキスト ボックス 69"/>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1" name="直線コネクタ 70"/>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2" name="テキスト ボックス 71"/>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3"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4" name="直線コネクタ 73"/>
        <xdr:cNvCxnSpPr/>
      </xdr:nvCxnSpPr>
      <xdr:spPr>
        <a:xfrm flipV="1">
          <a:off x="4760595" y="5424896"/>
          <a:ext cx="1270" cy="1375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5" name="有形固定資産減価償却率最小値テキスト"/>
        <xdr:cNvSpPr txBox="1"/>
      </xdr:nvSpPr>
      <xdr:spPr>
        <a:xfrm>
          <a:off x="4813300" y="680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6" name="直線コネクタ 75"/>
        <xdr:cNvCxnSpPr/>
      </xdr:nvCxnSpPr>
      <xdr:spPr>
        <a:xfrm>
          <a:off x="4673600" y="6800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7" name="有形固定資産減価償却率最大値テキスト"/>
        <xdr:cNvSpPr txBox="1"/>
      </xdr:nvSpPr>
      <xdr:spPr>
        <a:xfrm>
          <a:off x="4813300" y="5200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8" name="直線コネクタ 77"/>
        <xdr:cNvCxnSpPr/>
      </xdr:nvCxnSpPr>
      <xdr:spPr>
        <a:xfrm>
          <a:off x="4673600" y="5424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102433</xdr:rowOff>
    </xdr:from>
    <xdr:ext cx="405111" cy="259045"/>
    <xdr:sp macro="" textlink="">
      <xdr:nvSpPr>
        <xdr:cNvPr id="79" name="有形固定資産減価償却率平均値テキスト"/>
        <xdr:cNvSpPr txBox="1"/>
      </xdr:nvSpPr>
      <xdr:spPr>
        <a:xfrm>
          <a:off x="4813300" y="58460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0" name="フローチャート: 判断 79"/>
        <xdr:cNvSpPr/>
      </xdr:nvSpPr>
      <xdr:spPr>
        <a:xfrm>
          <a:off x="4711700" y="5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1" name="フローチャート: 判断 80"/>
        <xdr:cNvSpPr/>
      </xdr:nvSpPr>
      <xdr:spPr>
        <a:xfrm>
          <a:off x="4000500" y="5901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2" name="フローチャート: 判断 81"/>
        <xdr:cNvSpPr/>
      </xdr:nvSpPr>
      <xdr:spPr>
        <a:xfrm>
          <a:off x="3238500" y="594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3" name="フローチャート: 判断 82"/>
        <xdr:cNvSpPr/>
      </xdr:nvSpPr>
      <xdr:spPr>
        <a:xfrm>
          <a:off x="2476500" y="600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151765</xdr:rowOff>
    </xdr:from>
    <xdr:to>
      <xdr:col>19</xdr:col>
      <xdr:colOff>187325</xdr:colOff>
      <xdr:row>30</xdr:row>
      <xdr:rowOff>81915</xdr:rowOff>
    </xdr:to>
    <xdr:sp macro="" textlink="">
      <xdr:nvSpPr>
        <xdr:cNvPr id="89" name="楕円 88"/>
        <xdr:cNvSpPr/>
      </xdr:nvSpPr>
      <xdr:spPr>
        <a:xfrm>
          <a:off x="4000500" y="589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62321</xdr:rowOff>
    </xdr:from>
    <xdr:to>
      <xdr:col>15</xdr:col>
      <xdr:colOff>187325</xdr:colOff>
      <xdr:row>29</xdr:row>
      <xdr:rowOff>163921</xdr:rowOff>
    </xdr:to>
    <xdr:sp macro="" textlink="">
      <xdr:nvSpPr>
        <xdr:cNvPr id="90" name="楕円 89"/>
        <xdr:cNvSpPr/>
      </xdr:nvSpPr>
      <xdr:spPr>
        <a:xfrm>
          <a:off x="3238500" y="5805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113121</xdr:rowOff>
    </xdr:from>
    <xdr:to>
      <xdr:col>19</xdr:col>
      <xdr:colOff>136525</xdr:colOff>
      <xdr:row>30</xdr:row>
      <xdr:rowOff>31115</xdr:rowOff>
    </xdr:to>
    <xdr:cxnSp macro="">
      <xdr:nvCxnSpPr>
        <xdr:cNvPr id="91" name="直線コネクタ 90"/>
        <xdr:cNvCxnSpPr/>
      </xdr:nvCxnSpPr>
      <xdr:spPr>
        <a:xfrm>
          <a:off x="3289300" y="5856696"/>
          <a:ext cx="762000" cy="89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80826</xdr:rowOff>
    </xdr:from>
    <xdr:to>
      <xdr:col>11</xdr:col>
      <xdr:colOff>187325</xdr:colOff>
      <xdr:row>30</xdr:row>
      <xdr:rowOff>10976</xdr:rowOff>
    </xdr:to>
    <xdr:sp macro="" textlink="">
      <xdr:nvSpPr>
        <xdr:cNvPr id="92" name="楕円 91"/>
        <xdr:cNvSpPr/>
      </xdr:nvSpPr>
      <xdr:spPr>
        <a:xfrm>
          <a:off x="2476500" y="5824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113121</xdr:rowOff>
    </xdr:from>
    <xdr:to>
      <xdr:col>15</xdr:col>
      <xdr:colOff>136525</xdr:colOff>
      <xdr:row>29</xdr:row>
      <xdr:rowOff>131626</xdr:rowOff>
    </xdr:to>
    <xdr:cxnSp macro="">
      <xdr:nvCxnSpPr>
        <xdr:cNvPr id="93" name="直線コネクタ 92"/>
        <xdr:cNvCxnSpPr/>
      </xdr:nvCxnSpPr>
      <xdr:spPr>
        <a:xfrm flipV="1">
          <a:off x="2527300" y="5856696"/>
          <a:ext cx="76200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79210</xdr:rowOff>
    </xdr:from>
    <xdr:ext cx="405111" cy="259045"/>
    <xdr:sp macro="" textlink="">
      <xdr:nvSpPr>
        <xdr:cNvPr id="94" name="n_1aveValue有形固定資産減価償却率"/>
        <xdr:cNvSpPr txBox="1"/>
      </xdr:nvSpPr>
      <xdr:spPr>
        <a:xfrm>
          <a:off x="3836044" y="5994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119306</xdr:rowOff>
    </xdr:from>
    <xdr:ext cx="405111" cy="259045"/>
    <xdr:sp macro="" textlink="">
      <xdr:nvSpPr>
        <xdr:cNvPr id="95" name="n_2aveValue有形固定資産減価償却率"/>
        <xdr:cNvSpPr txBox="1"/>
      </xdr:nvSpPr>
      <xdr:spPr>
        <a:xfrm>
          <a:off x="3086744" y="603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12626</xdr:rowOff>
    </xdr:from>
    <xdr:ext cx="405111" cy="259045"/>
    <xdr:sp macro="" textlink="">
      <xdr:nvSpPr>
        <xdr:cNvPr id="96" name="n_3aveValue有形固定資産減価償却率"/>
        <xdr:cNvSpPr txBox="1"/>
      </xdr:nvSpPr>
      <xdr:spPr>
        <a:xfrm>
          <a:off x="2324744" y="6099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98442</xdr:rowOff>
    </xdr:from>
    <xdr:ext cx="405111" cy="259045"/>
    <xdr:sp macro="" textlink="">
      <xdr:nvSpPr>
        <xdr:cNvPr id="97" name="n_1mainValue有形固定資産減価償却率"/>
        <xdr:cNvSpPr txBox="1"/>
      </xdr:nvSpPr>
      <xdr:spPr>
        <a:xfrm>
          <a:off x="3836044" y="5670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8998</xdr:rowOff>
    </xdr:from>
    <xdr:ext cx="405111" cy="259045"/>
    <xdr:sp macro="" textlink="">
      <xdr:nvSpPr>
        <xdr:cNvPr id="98" name="n_2mainValue有形固定資産減価償却率"/>
        <xdr:cNvSpPr txBox="1"/>
      </xdr:nvSpPr>
      <xdr:spPr>
        <a:xfrm>
          <a:off x="3086744" y="5581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27503</xdr:rowOff>
    </xdr:from>
    <xdr:ext cx="405111" cy="259045"/>
    <xdr:sp macro="" textlink="">
      <xdr:nvSpPr>
        <xdr:cNvPr id="99" name="n_3mainValue有形固定資産減価償却率"/>
        <xdr:cNvSpPr txBox="1"/>
      </xdr:nvSpPr>
      <xdr:spPr>
        <a:xfrm>
          <a:off x="2324744" y="5599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0" name="正方形/長方形 99"/>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1" name="正方形/長方形 100"/>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2" name="正方形/長方形 101"/>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[ 669.7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3" name="正方形/長方形 102"/>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4" name="正方形/長方形 103"/>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5" name="正方形/長方形 104"/>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6" name="正方形/長方形 105"/>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7" name="正方形/長方形 106"/>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8" name="正方形/長方形 107"/>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9" name="正方形/長方形 108"/>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0" name="正方形/長方形 109"/>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1" name="正方形/長方形 110"/>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2" name="テキスト ボックス 111"/>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近年、畜産施設の新設や移住定住対策のための住宅建設に係る起債の発行があり、債務償還可能年数も類似団体と比べて長くなっている。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令和元年度中に策定する中期財政計画を基に経費の削減に努めていく。</a:t>
          </a:r>
          <a:endParaRPr lang="ja-JP" altLang="ja-JP">
            <a:effectLst/>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3" name="テキスト ボックス 112"/>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4" name="直線コネクタ 113"/>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5" name="直線コネクタ 114"/>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16" name="テキスト ボックス 115"/>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7" name="直線コネクタ 116"/>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18" name="テキスト ボックス 117"/>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9" name="直線コネクタ 118"/>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0" name="テキスト ボックス 119"/>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1" name="直線コネクタ 120"/>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2" name="テキスト ボックス 121"/>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3" name="直線コネクタ 122"/>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4" name="テキスト ボックス 123"/>
        <xdr:cNvSpPr txBox="1"/>
      </xdr:nvSpPr>
      <xdr:spPr>
        <a:xfrm>
          <a:off x="10756676" y="52190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5" name="直線コネクタ 124"/>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26" name="テキスト ボックス 125"/>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7"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28" name="直線コネクタ 127"/>
        <xdr:cNvCxnSpPr/>
      </xdr:nvCxnSpPr>
      <xdr:spPr>
        <a:xfrm flipV="1">
          <a:off x="14793595" y="5514700"/>
          <a:ext cx="1269" cy="1237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29" name="債務償還比率最小値テキスト"/>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0" name="直線コネクタ 129"/>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1" name="債務償還比率最大値テキスト"/>
        <xdr:cNvSpPr txBox="1"/>
      </xdr:nvSpPr>
      <xdr:spPr>
        <a:xfrm>
          <a:off x="14846300" y="52899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2" name="直線コネクタ 131"/>
        <xdr:cNvCxnSpPr/>
      </xdr:nvCxnSpPr>
      <xdr:spPr>
        <a:xfrm>
          <a:off x="14706600" y="551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32</xdr:row>
      <xdr:rowOff>90702</xdr:rowOff>
    </xdr:from>
    <xdr:ext cx="469744" cy="259045"/>
    <xdr:sp macro="" textlink="">
      <xdr:nvSpPr>
        <xdr:cNvPr id="133" name="債務償還比率平均値テキスト"/>
        <xdr:cNvSpPr txBox="1"/>
      </xdr:nvSpPr>
      <xdr:spPr>
        <a:xfrm>
          <a:off x="14846300" y="6348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4" name="フローチャート: 判断 133"/>
        <xdr:cNvSpPr/>
      </xdr:nvSpPr>
      <xdr:spPr>
        <a:xfrm>
          <a:off x="14744700" y="63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5" name="フローチャート: 判断 134"/>
        <xdr:cNvSpPr/>
      </xdr:nvSpPr>
      <xdr:spPr>
        <a:xfrm>
          <a:off x="14033500" y="640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6" name="テキスト ボックス 135"/>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7" name="テキスト ボックス 136"/>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8" name="テキスト ボックス 137"/>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9" name="テキスト ボックス 138"/>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0" name="テキスト ボックス 139"/>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154524</xdr:rowOff>
    </xdr:from>
    <xdr:to>
      <xdr:col>76</xdr:col>
      <xdr:colOff>73025</xdr:colOff>
      <xdr:row>30</xdr:row>
      <xdr:rowOff>84674</xdr:rowOff>
    </xdr:to>
    <xdr:sp macro="" textlink="">
      <xdr:nvSpPr>
        <xdr:cNvPr id="141" name="楕円 140"/>
        <xdr:cNvSpPr/>
      </xdr:nvSpPr>
      <xdr:spPr>
        <a:xfrm>
          <a:off x="14744700" y="5898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5951</xdr:rowOff>
    </xdr:from>
    <xdr:ext cx="469744" cy="259045"/>
    <xdr:sp macro="" textlink="">
      <xdr:nvSpPr>
        <xdr:cNvPr id="142" name="債務償還比率該当値テキスト"/>
        <xdr:cNvSpPr txBox="1"/>
      </xdr:nvSpPr>
      <xdr:spPr>
        <a:xfrm>
          <a:off x="14846300" y="5749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84427</xdr:rowOff>
    </xdr:from>
    <xdr:to>
      <xdr:col>72</xdr:col>
      <xdr:colOff>123825</xdr:colOff>
      <xdr:row>31</xdr:row>
      <xdr:rowOff>14577</xdr:rowOff>
    </xdr:to>
    <xdr:sp macro="" textlink="">
      <xdr:nvSpPr>
        <xdr:cNvPr id="143" name="楕円 142"/>
        <xdr:cNvSpPr/>
      </xdr:nvSpPr>
      <xdr:spPr>
        <a:xfrm>
          <a:off x="14033500" y="5999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33874</xdr:rowOff>
    </xdr:from>
    <xdr:to>
      <xdr:col>76</xdr:col>
      <xdr:colOff>22225</xdr:colOff>
      <xdr:row>30</xdr:row>
      <xdr:rowOff>135227</xdr:rowOff>
    </xdr:to>
    <xdr:cxnSp macro="">
      <xdr:nvCxnSpPr>
        <xdr:cNvPr id="144" name="直線コネクタ 143"/>
        <xdr:cNvCxnSpPr/>
      </xdr:nvCxnSpPr>
      <xdr:spPr>
        <a:xfrm flipV="1">
          <a:off x="14084300" y="5948899"/>
          <a:ext cx="711200" cy="101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33</xdr:row>
      <xdr:rowOff>66777</xdr:rowOff>
    </xdr:from>
    <xdr:ext cx="469744" cy="259045"/>
    <xdr:sp macro="" textlink="">
      <xdr:nvSpPr>
        <xdr:cNvPr id="145" name="n_1aveValue債務償還比率"/>
        <xdr:cNvSpPr txBox="1"/>
      </xdr:nvSpPr>
      <xdr:spPr>
        <a:xfrm>
          <a:off x="13836727" y="6496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29</xdr:row>
      <xdr:rowOff>31104</xdr:rowOff>
    </xdr:from>
    <xdr:ext cx="469744" cy="259045"/>
    <xdr:sp macro="" textlink="">
      <xdr:nvSpPr>
        <xdr:cNvPr id="146" name="n_1mainValue債務償還比率"/>
        <xdr:cNvSpPr txBox="1"/>
      </xdr:nvSpPr>
      <xdr:spPr>
        <a:xfrm>
          <a:off x="13836727" y="5774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7" name="正方形/長方形 146"/>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8" name="正方形/長方形 147"/>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9" name="テキスト ボックス 148"/>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50" name="テキスト ボックス 149"/>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1" name="テキスト ボックス 150"/>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2" name="テキスト ボックス 151"/>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xdr:cNvCxnSpPr/>
      </xdr:nvCxnSpPr>
      <xdr:spPr>
        <a:xfrm flipV="1">
          <a:off x="4634865" y="5686697"/>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xdr:cNvSpPr txBox="1"/>
      </xdr:nvSpPr>
      <xdr:spPr>
        <a:xfrm>
          <a:off x="4673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xdr:cNvCxnSpPr/>
      </xdr:nvCxnSpPr>
      <xdr:spPr>
        <a:xfrm>
          <a:off x="4546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xdr:cNvSpPr txBox="1"/>
      </xdr:nvSpPr>
      <xdr:spPr>
        <a:xfrm>
          <a:off x="4673600" y="5461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xdr:cNvCxnSpPr/>
      </xdr:nvCxnSpPr>
      <xdr:spPr>
        <a:xfrm>
          <a:off x="4546600" y="568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57711</xdr:rowOff>
    </xdr:from>
    <xdr:ext cx="405111" cy="259045"/>
    <xdr:sp macro="" textlink="">
      <xdr:nvSpPr>
        <xdr:cNvPr id="62" name="【道路】&#10;有形固定資産減価償却率平均値テキスト"/>
        <xdr:cNvSpPr txBox="1"/>
      </xdr:nvSpPr>
      <xdr:spPr>
        <a:xfrm>
          <a:off x="4673600" y="62299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xdr:cNvSpPr/>
      </xdr:nvSpPr>
      <xdr:spPr>
        <a:xfrm>
          <a:off x="4584700" y="625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xdr:cNvSpPr/>
      </xdr:nvSpPr>
      <xdr:spPr>
        <a:xfrm>
          <a:off x="37465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xdr:cNvSpPr/>
      </xdr:nvSpPr>
      <xdr:spPr>
        <a:xfrm>
          <a:off x="28575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xdr:cNvSpPr/>
      </xdr:nvSpPr>
      <xdr:spPr>
        <a:xfrm>
          <a:off x="1968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46627</xdr:rowOff>
    </xdr:from>
    <xdr:to>
      <xdr:col>20</xdr:col>
      <xdr:colOff>38100</xdr:colOff>
      <xdr:row>36</xdr:row>
      <xdr:rowOff>148227</xdr:rowOff>
    </xdr:to>
    <xdr:sp macro="" textlink="">
      <xdr:nvSpPr>
        <xdr:cNvPr id="72" name="楕円 71"/>
        <xdr:cNvSpPr/>
      </xdr:nvSpPr>
      <xdr:spPr>
        <a:xfrm>
          <a:off x="3746500" y="6218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110308</xdr:rowOff>
    </xdr:from>
    <xdr:to>
      <xdr:col>15</xdr:col>
      <xdr:colOff>101600</xdr:colOff>
      <xdr:row>37</xdr:row>
      <xdr:rowOff>40458</xdr:rowOff>
    </xdr:to>
    <xdr:sp macro="" textlink="">
      <xdr:nvSpPr>
        <xdr:cNvPr id="73" name="楕円 72"/>
        <xdr:cNvSpPr/>
      </xdr:nvSpPr>
      <xdr:spPr>
        <a:xfrm>
          <a:off x="2857500" y="628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97427</xdr:rowOff>
    </xdr:from>
    <xdr:to>
      <xdr:col>19</xdr:col>
      <xdr:colOff>177800</xdr:colOff>
      <xdr:row>36</xdr:row>
      <xdr:rowOff>161108</xdr:rowOff>
    </xdr:to>
    <xdr:cxnSp macro="">
      <xdr:nvCxnSpPr>
        <xdr:cNvPr id="74" name="直線コネクタ 73"/>
        <xdr:cNvCxnSpPr/>
      </xdr:nvCxnSpPr>
      <xdr:spPr>
        <a:xfrm flipV="1">
          <a:off x="2908300" y="6269627"/>
          <a:ext cx="889000" cy="63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103777</xdr:rowOff>
    </xdr:from>
    <xdr:to>
      <xdr:col>10</xdr:col>
      <xdr:colOff>165100</xdr:colOff>
      <xdr:row>37</xdr:row>
      <xdr:rowOff>33927</xdr:rowOff>
    </xdr:to>
    <xdr:sp macro="" textlink="">
      <xdr:nvSpPr>
        <xdr:cNvPr id="75" name="楕円 74"/>
        <xdr:cNvSpPr/>
      </xdr:nvSpPr>
      <xdr:spPr>
        <a:xfrm>
          <a:off x="1968500" y="627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154577</xdr:rowOff>
    </xdr:from>
    <xdr:to>
      <xdr:col>15</xdr:col>
      <xdr:colOff>50800</xdr:colOff>
      <xdr:row>36</xdr:row>
      <xdr:rowOff>161108</xdr:rowOff>
    </xdr:to>
    <xdr:cxnSp macro="">
      <xdr:nvCxnSpPr>
        <xdr:cNvPr id="76" name="直線コネクタ 75"/>
        <xdr:cNvCxnSpPr/>
      </xdr:nvCxnSpPr>
      <xdr:spPr>
        <a:xfrm>
          <a:off x="2019300" y="632677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31585</xdr:rowOff>
    </xdr:from>
    <xdr:ext cx="405111" cy="259045"/>
    <xdr:sp macro="" textlink="">
      <xdr:nvSpPr>
        <xdr:cNvPr id="77" name="n_1aveValue【道路】&#10;有形固定資産減価償却率"/>
        <xdr:cNvSpPr txBox="1"/>
      </xdr:nvSpPr>
      <xdr:spPr>
        <a:xfrm>
          <a:off x="3582044" y="6375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54446</xdr:rowOff>
    </xdr:from>
    <xdr:ext cx="405111" cy="259045"/>
    <xdr:sp macro="" textlink="">
      <xdr:nvSpPr>
        <xdr:cNvPr id="78" name="n_2aveValue【道路】&#10;有形固定資産減価償却率"/>
        <xdr:cNvSpPr txBox="1"/>
      </xdr:nvSpPr>
      <xdr:spPr>
        <a:xfrm>
          <a:off x="2705744" y="63980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88735</xdr:rowOff>
    </xdr:from>
    <xdr:ext cx="405111" cy="259045"/>
    <xdr:sp macro="" textlink="">
      <xdr:nvSpPr>
        <xdr:cNvPr id="79" name="n_3aveValue【道路】&#10;有形固定資産減価償却率"/>
        <xdr:cNvSpPr txBox="1"/>
      </xdr:nvSpPr>
      <xdr:spPr>
        <a:xfrm>
          <a:off x="1816744" y="64323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164754</xdr:rowOff>
    </xdr:from>
    <xdr:ext cx="405111" cy="259045"/>
    <xdr:sp macro="" textlink="">
      <xdr:nvSpPr>
        <xdr:cNvPr id="80" name="n_1mainValue【道路】&#10;有形固定資産減価償却率"/>
        <xdr:cNvSpPr txBox="1"/>
      </xdr:nvSpPr>
      <xdr:spPr>
        <a:xfrm>
          <a:off x="3582044" y="59940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56985</xdr:rowOff>
    </xdr:from>
    <xdr:ext cx="405111" cy="259045"/>
    <xdr:sp macro="" textlink="">
      <xdr:nvSpPr>
        <xdr:cNvPr id="81" name="n_2mainValue【道路】&#10;有形固定資産減価償却率"/>
        <xdr:cNvSpPr txBox="1"/>
      </xdr:nvSpPr>
      <xdr:spPr>
        <a:xfrm>
          <a:off x="2705744" y="605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50454</xdr:rowOff>
    </xdr:from>
    <xdr:ext cx="405111" cy="259045"/>
    <xdr:sp macro="" textlink="">
      <xdr:nvSpPr>
        <xdr:cNvPr id="82" name="n_3mainValue【道路】&#10;有形固定資産減価償却率"/>
        <xdr:cNvSpPr txBox="1"/>
      </xdr:nvSpPr>
      <xdr:spPr>
        <a:xfrm>
          <a:off x="1816744" y="60512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3" name="正方形/長方形 82"/>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4" name="正方形/長方形 83"/>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5" name="正方形/長方形 84"/>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6" name="正方形/長方形 85"/>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7" name="正方形/長方形 86"/>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8" name="正方形/長方形 87"/>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9" name="正方形/長方形 88"/>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0" name="正方形/長方形 89"/>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1" name="テキスト ボックス 90"/>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2" name="直線コネクタ 91"/>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3" name="直線コネクタ 92"/>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4" name="テキスト ボックス 93"/>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5" name="直線コネクタ 94"/>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6" name="テキスト ボックス 95"/>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7" name="直線コネクタ 96"/>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98" name="テキスト ボックス 97"/>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9" name="直線コネクタ 98"/>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0" name="テキスト ボックス 99"/>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1" name="直線コネクタ 100"/>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2" name="テキスト ボックス 101"/>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3" name="直線コネクタ 10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4" name="テキスト ボックス 103"/>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5"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6" name="直線コネクタ 105"/>
        <xdr:cNvCxnSpPr/>
      </xdr:nvCxnSpPr>
      <xdr:spPr>
        <a:xfrm flipV="1">
          <a:off x="10476865" y="5768689"/>
          <a:ext cx="0" cy="146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07" name="【道路】&#10;一人当たり延長最小値テキスト"/>
        <xdr:cNvSpPr txBox="1"/>
      </xdr:nvSpPr>
      <xdr:spPr>
        <a:xfrm>
          <a:off x="10515600" y="7241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08" name="直線コネクタ 107"/>
        <xdr:cNvCxnSpPr/>
      </xdr:nvCxnSpPr>
      <xdr:spPr>
        <a:xfrm>
          <a:off x="10388600" y="723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09" name="【道路】&#10;一人当たり延長最大値テキスト"/>
        <xdr:cNvSpPr txBox="1"/>
      </xdr:nvSpPr>
      <xdr:spPr>
        <a:xfrm>
          <a:off x="10515600" y="5543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0" name="直線コネクタ 109"/>
        <xdr:cNvCxnSpPr/>
      </xdr:nvCxnSpPr>
      <xdr:spPr>
        <a:xfrm>
          <a:off x="10388600" y="576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149251</xdr:rowOff>
    </xdr:from>
    <xdr:ext cx="534377" cy="259045"/>
    <xdr:sp macro="" textlink="">
      <xdr:nvSpPr>
        <xdr:cNvPr id="111" name="【道路】&#10;一人当たり延長平均値テキスト"/>
        <xdr:cNvSpPr txBox="1"/>
      </xdr:nvSpPr>
      <xdr:spPr>
        <a:xfrm>
          <a:off x="10515600" y="70072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2" name="フローチャート: 判断 111"/>
        <xdr:cNvSpPr/>
      </xdr:nvSpPr>
      <xdr:spPr>
        <a:xfrm>
          <a:off x="10426700" y="702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3" name="フローチャート: 判断 112"/>
        <xdr:cNvSpPr/>
      </xdr:nvSpPr>
      <xdr:spPr>
        <a:xfrm>
          <a:off x="9588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4" name="フローチャート: 判断 113"/>
        <xdr:cNvSpPr/>
      </xdr:nvSpPr>
      <xdr:spPr>
        <a:xfrm>
          <a:off x="8699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5" name="フローチャート: 判断 114"/>
        <xdr:cNvSpPr/>
      </xdr:nvSpPr>
      <xdr:spPr>
        <a:xfrm>
          <a:off x="7810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6" name="テキスト ボックス 115"/>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7" name="テキスト ボックス 116"/>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8" name="テキスト ボックス 117"/>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9" name="テキスト ボックス 118"/>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0" name="テキスト ボックス 119"/>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105376</xdr:rowOff>
    </xdr:from>
    <xdr:to>
      <xdr:col>50</xdr:col>
      <xdr:colOff>165100</xdr:colOff>
      <xdr:row>40</xdr:row>
      <xdr:rowOff>35526</xdr:rowOff>
    </xdr:to>
    <xdr:sp macro="" textlink="">
      <xdr:nvSpPr>
        <xdr:cNvPr id="121" name="楕円 120"/>
        <xdr:cNvSpPr/>
      </xdr:nvSpPr>
      <xdr:spPr>
        <a:xfrm>
          <a:off x="9588500" y="6791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112165</xdr:rowOff>
    </xdr:from>
    <xdr:to>
      <xdr:col>46</xdr:col>
      <xdr:colOff>38100</xdr:colOff>
      <xdr:row>40</xdr:row>
      <xdr:rowOff>42315</xdr:rowOff>
    </xdr:to>
    <xdr:sp macro="" textlink="">
      <xdr:nvSpPr>
        <xdr:cNvPr id="122" name="楕円 121"/>
        <xdr:cNvSpPr/>
      </xdr:nvSpPr>
      <xdr:spPr>
        <a:xfrm>
          <a:off x="8699500" y="679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156176</xdr:rowOff>
    </xdr:from>
    <xdr:to>
      <xdr:col>50</xdr:col>
      <xdr:colOff>114300</xdr:colOff>
      <xdr:row>39</xdr:row>
      <xdr:rowOff>162965</xdr:rowOff>
    </xdr:to>
    <xdr:cxnSp macro="">
      <xdr:nvCxnSpPr>
        <xdr:cNvPr id="123" name="直線コネクタ 122"/>
        <xdr:cNvCxnSpPr/>
      </xdr:nvCxnSpPr>
      <xdr:spPr>
        <a:xfrm flipV="1">
          <a:off x="8750300" y="6842726"/>
          <a:ext cx="889000" cy="6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8544</xdr:rowOff>
    </xdr:from>
    <xdr:to>
      <xdr:col>41</xdr:col>
      <xdr:colOff>101600</xdr:colOff>
      <xdr:row>40</xdr:row>
      <xdr:rowOff>110144</xdr:rowOff>
    </xdr:to>
    <xdr:sp macro="" textlink="">
      <xdr:nvSpPr>
        <xdr:cNvPr id="124" name="楕円 123"/>
        <xdr:cNvSpPr/>
      </xdr:nvSpPr>
      <xdr:spPr>
        <a:xfrm>
          <a:off x="7810500" y="686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162965</xdr:rowOff>
    </xdr:from>
    <xdr:to>
      <xdr:col>45</xdr:col>
      <xdr:colOff>177800</xdr:colOff>
      <xdr:row>40</xdr:row>
      <xdr:rowOff>59344</xdr:rowOff>
    </xdr:to>
    <xdr:cxnSp macro="">
      <xdr:nvCxnSpPr>
        <xdr:cNvPr id="125" name="直線コネクタ 124"/>
        <xdr:cNvCxnSpPr/>
      </xdr:nvCxnSpPr>
      <xdr:spPr>
        <a:xfrm flipV="1">
          <a:off x="7861300" y="6849515"/>
          <a:ext cx="889000" cy="67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84241</xdr:rowOff>
    </xdr:from>
    <xdr:ext cx="534377" cy="259045"/>
    <xdr:sp macro="" textlink="">
      <xdr:nvSpPr>
        <xdr:cNvPr id="126" name="n_1aveValue【道路】&#10;一人当たり延長"/>
        <xdr:cNvSpPr txBox="1"/>
      </xdr:nvSpPr>
      <xdr:spPr>
        <a:xfrm>
          <a:off x="93594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90133</xdr:rowOff>
    </xdr:from>
    <xdr:ext cx="534377" cy="259045"/>
    <xdr:sp macro="" textlink="">
      <xdr:nvSpPr>
        <xdr:cNvPr id="127" name="n_2aveValue【道路】&#10;一人当たり延長"/>
        <xdr:cNvSpPr txBox="1"/>
      </xdr:nvSpPr>
      <xdr:spPr>
        <a:xfrm>
          <a:off x="84831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103251</xdr:rowOff>
    </xdr:from>
    <xdr:ext cx="534377" cy="259045"/>
    <xdr:sp macro="" textlink="">
      <xdr:nvSpPr>
        <xdr:cNvPr id="128" name="n_3aveValue【道路】&#10;一人当たり延長"/>
        <xdr:cNvSpPr txBox="1"/>
      </xdr:nvSpPr>
      <xdr:spPr>
        <a:xfrm>
          <a:off x="7594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52053</xdr:rowOff>
    </xdr:from>
    <xdr:ext cx="599010" cy="259045"/>
    <xdr:sp macro="" textlink="">
      <xdr:nvSpPr>
        <xdr:cNvPr id="129" name="n_1mainValue【道路】&#10;一人当たり延長"/>
        <xdr:cNvSpPr txBox="1"/>
      </xdr:nvSpPr>
      <xdr:spPr>
        <a:xfrm>
          <a:off x="9327094" y="6567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58842</xdr:rowOff>
    </xdr:from>
    <xdr:ext cx="599010" cy="259045"/>
    <xdr:sp macro="" textlink="">
      <xdr:nvSpPr>
        <xdr:cNvPr id="130" name="n_2mainValue【道路】&#10;一人当たり延長"/>
        <xdr:cNvSpPr txBox="1"/>
      </xdr:nvSpPr>
      <xdr:spPr>
        <a:xfrm>
          <a:off x="8450794" y="6573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38</xdr:row>
      <xdr:rowOff>126671</xdr:rowOff>
    </xdr:from>
    <xdr:ext cx="599010" cy="259045"/>
    <xdr:sp macro="" textlink="">
      <xdr:nvSpPr>
        <xdr:cNvPr id="131" name="n_3mainValue【道路】&#10;一人当たり延長"/>
        <xdr:cNvSpPr txBox="1"/>
      </xdr:nvSpPr>
      <xdr:spPr>
        <a:xfrm>
          <a:off x="7561794" y="6641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2" name="正方形/長方形 13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3" name="正方形/長方形 13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4" name="正方形/長方形 13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5" name="正方形/長方形 13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6" name="正方形/長方形 13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7" name="正方形/長方形 13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8" name="正方形/長方形 13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9" name="正方形/長方形 13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0" name="テキスト ボックス 13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1" name="直線コネクタ 14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2" name="直線コネクタ 141"/>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3" name="テキスト ボックス 142"/>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44" name="直線コネクタ 143"/>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45" name="テキスト ボックス 144"/>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46" name="直線コネクタ 145"/>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47" name="テキスト ボックス 146"/>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48" name="直線コネクタ 147"/>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49" name="テキスト ボックス 148"/>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0" name="直線コネクタ 149"/>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1" name="テキスト ボックス 150"/>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2" name="直線コネクタ 151"/>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3" name="テキスト ボックス 152"/>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4" name="直線コネクタ 153"/>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5" name="テキスト ボックス 154"/>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6"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57" name="直線コネクタ 156"/>
        <xdr:cNvCxnSpPr/>
      </xdr:nvCxnSpPr>
      <xdr:spPr>
        <a:xfrm flipV="1">
          <a:off x="4634865" y="9560378"/>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58" name="【橋りょう・トンネル】&#10;有形固定資産減価償却率最小値テキスト"/>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59" name="直線コネクタ 158"/>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0" name="【橋りょう・トンネル】&#10;有形固定資産減価償却率最大値テキスト"/>
        <xdr:cNvSpPr txBox="1"/>
      </xdr:nvSpPr>
      <xdr:spPr>
        <a:xfrm>
          <a:off x="4673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1" name="直線コネクタ 160"/>
        <xdr:cNvCxnSpPr/>
      </xdr:nvCxnSpPr>
      <xdr:spPr>
        <a:xfrm>
          <a:off x="4546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2" name="【橋りょう・トンネル】&#10;有形固定資産減価償却率平均値テキスト"/>
        <xdr:cNvSpPr txBox="1"/>
      </xdr:nvSpPr>
      <xdr:spPr>
        <a:xfrm>
          <a:off x="4673600" y="10057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3" name="フローチャート: 判断 162"/>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64" name="フローチャート: 判断 163"/>
        <xdr:cNvSpPr/>
      </xdr:nvSpPr>
      <xdr:spPr>
        <a:xfrm>
          <a:off x="3746500" y="1009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65" name="フローチャート: 判断 164"/>
        <xdr:cNvSpPr/>
      </xdr:nvSpPr>
      <xdr:spPr>
        <a:xfrm>
          <a:off x="2857500" y="1011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66" name="フローチャート: 判断 165"/>
        <xdr:cNvSpPr/>
      </xdr:nvSpPr>
      <xdr:spPr>
        <a:xfrm>
          <a:off x="1968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7" name="テキスト ボックス 166"/>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8" name="テキスト ボックス 167"/>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9" name="テキスト ボックス 168"/>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0" name="テキスト ボックス 169"/>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1" name="テキスト ボックス 170"/>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91259</xdr:rowOff>
    </xdr:from>
    <xdr:to>
      <xdr:col>20</xdr:col>
      <xdr:colOff>38100</xdr:colOff>
      <xdr:row>57</xdr:row>
      <xdr:rowOff>21409</xdr:rowOff>
    </xdr:to>
    <xdr:sp macro="" textlink="">
      <xdr:nvSpPr>
        <xdr:cNvPr id="172" name="楕円 171"/>
        <xdr:cNvSpPr/>
      </xdr:nvSpPr>
      <xdr:spPr>
        <a:xfrm>
          <a:off x="3746500" y="9692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56</xdr:row>
      <xdr:rowOff>127181</xdr:rowOff>
    </xdr:from>
    <xdr:to>
      <xdr:col>15</xdr:col>
      <xdr:colOff>101600</xdr:colOff>
      <xdr:row>57</xdr:row>
      <xdr:rowOff>57331</xdr:rowOff>
    </xdr:to>
    <xdr:sp macro="" textlink="">
      <xdr:nvSpPr>
        <xdr:cNvPr id="173" name="楕円 172"/>
        <xdr:cNvSpPr/>
      </xdr:nvSpPr>
      <xdr:spPr>
        <a:xfrm>
          <a:off x="2857500" y="9728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142059</xdr:rowOff>
    </xdr:from>
    <xdr:to>
      <xdr:col>19</xdr:col>
      <xdr:colOff>177800</xdr:colOff>
      <xdr:row>57</xdr:row>
      <xdr:rowOff>6531</xdr:rowOff>
    </xdr:to>
    <xdr:cxnSp macro="">
      <xdr:nvCxnSpPr>
        <xdr:cNvPr id="174" name="直線コネクタ 173"/>
        <xdr:cNvCxnSpPr/>
      </xdr:nvCxnSpPr>
      <xdr:spPr>
        <a:xfrm flipV="1">
          <a:off x="2908300" y="9743259"/>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135346</xdr:rowOff>
    </xdr:from>
    <xdr:to>
      <xdr:col>10</xdr:col>
      <xdr:colOff>165100</xdr:colOff>
      <xdr:row>57</xdr:row>
      <xdr:rowOff>65496</xdr:rowOff>
    </xdr:to>
    <xdr:sp macro="" textlink="">
      <xdr:nvSpPr>
        <xdr:cNvPr id="175" name="楕円 174"/>
        <xdr:cNvSpPr/>
      </xdr:nvSpPr>
      <xdr:spPr>
        <a:xfrm>
          <a:off x="1968500" y="973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6531</xdr:rowOff>
    </xdr:from>
    <xdr:to>
      <xdr:col>15</xdr:col>
      <xdr:colOff>50800</xdr:colOff>
      <xdr:row>57</xdr:row>
      <xdr:rowOff>14696</xdr:rowOff>
    </xdr:to>
    <xdr:cxnSp macro="">
      <xdr:nvCxnSpPr>
        <xdr:cNvPr id="176" name="直線コネクタ 175"/>
        <xdr:cNvCxnSpPr/>
      </xdr:nvCxnSpPr>
      <xdr:spPr>
        <a:xfrm flipV="1">
          <a:off x="2019300" y="9779181"/>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71318</xdr:rowOff>
    </xdr:from>
    <xdr:ext cx="405111" cy="259045"/>
    <xdr:sp macro="" textlink="">
      <xdr:nvSpPr>
        <xdr:cNvPr id="177" name="n_1aveValue【橋りょう・トンネル】&#10;有形固定資産減価償却率"/>
        <xdr:cNvSpPr txBox="1"/>
      </xdr:nvSpPr>
      <xdr:spPr>
        <a:xfrm>
          <a:off x="3582044" y="101868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95811</xdr:rowOff>
    </xdr:from>
    <xdr:ext cx="405111" cy="259045"/>
    <xdr:sp macro="" textlink="">
      <xdr:nvSpPr>
        <xdr:cNvPr id="178" name="n_2aveValue【橋りょう・トンネル】&#10;有形固定資産減価償却率"/>
        <xdr:cNvSpPr txBox="1"/>
      </xdr:nvSpPr>
      <xdr:spPr>
        <a:xfrm>
          <a:off x="2705744" y="1021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151328</xdr:rowOff>
    </xdr:from>
    <xdr:ext cx="405111" cy="259045"/>
    <xdr:sp macro="" textlink="">
      <xdr:nvSpPr>
        <xdr:cNvPr id="179" name="n_3aveValue【橋りょう・トンネル】&#10;有形固定資産減価償却率"/>
        <xdr:cNvSpPr txBox="1"/>
      </xdr:nvSpPr>
      <xdr:spPr>
        <a:xfrm>
          <a:off x="1816744" y="10266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37936</xdr:rowOff>
    </xdr:from>
    <xdr:ext cx="405111" cy="259045"/>
    <xdr:sp macro="" textlink="">
      <xdr:nvSpPr>
        <xdr:cNvPr id="180" name="n_1mainValue【橋りょう・トンネル】&#10;有形固定資産減価償却率"/>
        <xdr:cNvSpPr txBox="1"/>
      </xdr:nvSpPr>
      <xdr:spPr>
        <a:xfrm>
          <a:off x="3582044" y="94676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55</xdr:row>
      <xdr:rowOff>73858</xdr:rowOff>
    </xdr:from>
    <xdr:ext cx="405111" cy="259045"/>
    <xdr:sp macro="" textlink="">
      <xdr:nvSpPr>
        <xdr:cNvPr id="181" name="n_2mainValue【橋りょう・トンネル】&#10;有形固定資産減価償却率"/>
        <xdr:cNvSpPr txBox="1"/>
      </xdr:nvSpPr>
      <xdr:spPr>
        <a:xfrm>
          <a:off x="2705744" y="95036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55</xdr:row>
      <xdr:rowOff>82023</xdr:rowOff>
    </xdr:from>
    <xdr:ext cx="405111" cy="259045"/>
    <xdr:sp macro="" textlink="">
      <xdr:nvSpPr>
        <xdr:cNvPr id="182" name="n_3mainValue【橋りょう・トンネル】&#10;有形固定資産減価償却率"/>
        <xdr:cNvSpPr txBox="1"/>
      </xdr:nvSpPr>
      <xdr:spPr>
        <a:xfrm>
          <a:off x="1816744" y="9511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83" name="正方形/長方形 182"/>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84" name="正方形/長方形 183"/>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85" name="正方形/長方形 184"/>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6" name="正方形/長方形 185"/>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7" name="正方形/長方形 186"/>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8" name="正方形/長方形 187"/>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9" name="正方形/長方形 188"/>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0" name="正方形/長方形 189"/>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91" name="テキスト ボックス 190"/>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92" name="直線コネクタ 191"/>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93" name="直線コネクタ 192"/>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194" name="テキスト ボックス 193"/>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95" name="直線コネクタ 194"/>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196" name="テキスト ボックス 195"/>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97" name="直線コネクタ 196"/>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198" name="テキスト ボックス 197"/>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99" name="直線コネクタ 198"/>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0" name="テキスト ボックス 199"/>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01" name="直線コネクタ 200"/>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02" name="テキスト ボックス 201"/>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03"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04" name="直線コネクタ 203"/>
        <xdr:cNvCxnSpPr/>
      </xdr:nvCxnSpPr>
      <xdr:spPr>
        <a:xfrm flipV="1">
          <a:off x="10476865" y="9704577"/>
          <a:ext cx="0" cy="1266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05" name="【橋りょう・トンネル】&#10;一人当たり有形固定資産（償却資産）額最小値テキスト"/>
        <xdr:cNvSpPr txBox="1"/>
      </xdr:nvSpPr>
      <xdr:spPr>
        <a:xfrm>
          <a:off x="10515600" y="1097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06" name="直線コネクタ 205"/>
        <xdr:cNvCxnSpPr/>
      </xdr:nvCxnSpPr>
      <xdr:spPr>
        <a:xfrm>
          <a:off x="10388600" y="10971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07" name="【橋りょう・トンネル】&#10;一人当たり有形固定資産（償却資産）額最大値テキスト"/>
        <xdr:cNvSpPr txBox="1"/>
      </xdr:nvSpPr>
      <xdr:spPr>
        <a:xfrm>
          <a:off x="10515600" y="9479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08" name="直線コネクタ 207"/>
        <xdr:cNvCxnSpPr/>
      </xdr:nvCxnSpPr>
      <xdr:spPr>
        <a:xfrm>
          <a:off x="10388600" y="9704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26591</xdr:rowOff>
    </xdr:from>
    <xdr:ext cx="690189" cy="259045"/>
    <xdr:sp macro="" textlink="">
      <xdr:nvSpPr>
        <xdr:cNvPr id="209" name="【橋りょう・トンネル】&#10;一人当たり有形固定資産（償却資産）額平均値テキスト"/>
        <xdr:cNvSpPr txBox="1"/>
      </xdr:nvSpPr>
      <xdr:spPr>
        <a:xfrm>
          <a:off x="10515600" y="106564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0" name="フローチャート: 判断 209"/>
        <xdr:cNvSpPr/>
      </xdr:nvSpPr>
      <xdr:spPr>
        <a:xfrm>
          <a:off x="10426700" y="10678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11" name="フローチャート: 判断 210"/>
        <xdr:cNvSpPr/>
      </xdr:nvSpPr>
      <xdr:spPr>
        <a:xfrm>
          <a:off x="9588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12" name="フローチャート: 判断 211"/>
        <xdr:cNvSpPr/>
      </xdr:nvSpPr>
      <xdr:spPr>
        <a:xfrm>
          <a:off x="8699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13" name="フローチャート: 判断 212"/>
        <xdr:cNvSpPr/>
      </xdr:nvSpPr>
      <xdr:spPr>
        <a:xfrm>
          <a:off x="7810500" y="1071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14" name="テキスト ボックス 213"/>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5" name="テキスト ボックス 214"/>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6" name="テキスト ボックス 215"/>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7" name="テキスト ボックス 216"/>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8" name="テキスト ボックス 217"/>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99460</xdr:rowOff>
    </xdr:from>
    <xdr:to>
      <xdr:col>50</xdr:col>
      <xdr:colOff>165100</xdr:colOff>
      <xdr:row>62</xdr:row>
      <xdr:rowOff>29610</xdr:rowOff>
    </xdr:to>
    <xdr:sp macro="" textlink="">
      <xdr:nvSpPr>
        <xdr:cNvPr id="219" name="楕円 218"/>
        <xdr:cNvSpPr/>
      </xdr:nvSpPr>
      <xdr:spPr>
        <a:xfrm>
          <a:off x="9588500" y="10557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103955</xdr:rowOff>
    </xdr:from>
    <xdr:to>
      <xdr:col>46</xdr:col>
      <xdr:colOff>38100</xdr:colOff>
      <xdr:row>62</xdr:row>
      <xdr:rowOff>34105</xdr:rowOff>
    </xdr:to>
    <xdr:sp macro="" textlink="">
      <xdr:nvSpPr>
        <xdr:cNvPr id="220" name="楕円 219"/>
        <xdr:cNvSpPr/>
      </xdr:nvSpPr>
      <xdr:spPr>
        <a:xfrm>
          <a:off x="8699500" y="10562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150260</xdr:rowOff>
    </xdr:from>
    <xdr:to>
      <xdr:col>50</xdr:col>
      <xdr:colOff>114300</xdr:colOff>
      <xdr:row>61</xdr:row>
      <xdr:rowOff>154755</xdr:rowOff>
    </xdr:to>
    <xdr:cxnSp macro="">
      <xdr:nvCxnSpPr>
        <xdr:cNvPr id="221" name="直線コネクタ 220"/>
        <xdr:cNvCxnSpPr/>
      </xdr:nvCxnSpPr>
      <xdr:spPr>
        <a:xfrm flipV="1">
          <a:off x="8750300" y="10608710"/>
          <a:ext cx="889000" cy="4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114668</xdr:rowOff>
    </xdr:from>
    <xdr:to>
      <xdr:col>41</xdr:col>
      <xdr:colOff>101600</xdr:colOff>
      <xdr:row>62</xdr:row>
      <xdr:rowOff>44818</xdr:rowOff>
    </xdr:to>
    <xdr:sp macro="" textlink="">
      <xdr:nvSpPr>
        <xdr:cNvPr id="222" name="楕円 221"/>
        <xdr:cNvSpPr/>
      </xdr:nvSpPr>
      <xdr:spPr>
        <a:xfrm>
          <a:off x="7810500" y="1057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154755</xdr:rowOff>
    </xdr:from>
    <xdr:to>
      <xdr:col>45</xdr:col>
      <xdr:colOff>177800</xdr:colOff>
      <xdr:row>61</xdr:row>
      <xdr:rowOff>165468</xdr:rowOff>
    </xdr:to>
    <xdr:cxnSp macro="">
      <xdr:nvCxnSpPr>
        <xdr:cNvPr id="223" name="直線コネクタ 222"/>
        <xdr:cNvCxnSpPr/>
      </xdr:nvCxnSpPr>
      <xdr:spPr>
        <a:xfrm flipV="1">
          <a:off x="7861300" y="10613205"/>
          <a:ext cx="889000" cy="10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152161</xdr:rowOff>
    </xdr:from>
    <xdr:ext cx="690189" cy="259045"/>
    <xdr:sp macro="" textlink="">
      <xdr:nvSpPr>
        <xdr:cNvPr id="224" name="n_1aveValue【橋りょう・トンネル】&#10;一人当たり有形固定資産（償却資産）額"/>
        <xdr:cNvSpPr txBox="1"/>
      </xdr:nvSpPr>
      <xdr:spPr>
        <a:xfrm>
          <a:off x="9281505" y="107820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147685</xdr:rowOff>
    </xdr:from>
    <xdr:ext cx="690189" cy="259045"/>
    <xdr:sp macro="" textlink="">
      <xdr:nvSpPr>
        <xdr:cNvPr id="225" name="n_2aveValue【橋りょう・トンネル】&#10;一人当たり有形固定資産（償却資産）額"/>
        <xdr:cNvSpPr txBox="1"/>
      </xdr:nvSpPr>
      <xdr:spPr>
        <a:xfrm>
          <a:off x="8405205" y="107775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5547</xdr:rowOff>
    </xdr:from>
    <xdr:ext cx="599010" cy="259045"/>
    <xdr:sp macro="" textlink="">
      <xdr:nvSpPr>
        <xdr:cNvPr id="226" name="n_3aveValue【橋りょう・トンネル】&#10;一人当たり有形固定資産（償却資産）額"/>
        <xdr:cNvSpPr txBox="1"/>
      </xdr:nvSpPr>
      <xdr:spPr>
        <a:xfrm>
          <a:off x="7561795" y="10806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46137</xdr:rowOff>
    </xdr:from>
    <xdr:ext cx="690189" cy="259045"/>
    <xdr:sp macro="" textlink="">
      <xdr:nvSpPr>
        <xdr:cNvPr id="227" name="n_1mainValue【橋りょう・トンネル】&#10;一人当たり有形固定資産（償却資産）額"/>
        <xdr:cNvSpPr txBox="1"/>
      </xdr:nvSpPr>
      <xdr:spPr>
        <a:xfrm>
          <a:off x="9281505" y="103331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50632</xdr:rowOff>
    </xdr:from>
    <xdr:ext cx="690189" cy="259045"/>
    <xdr:sp macro="" textlink="">
      <xdr:nvSpPr>
        <xdr:cNvPr id="228" name="n_2mainValue【橋りょう・トンネル】&#10;一人当たり有形固定資産（償却資産）額"/>
        <xdr:cNvSpPr txBox="1"/>
      </xdr:nvSpPr>
      <xdr:spPr>
        <a:xfrm>
          <a:off x="8405205" y="103376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1,573,032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61345</xdr:rowOff>
    </xdr:from>
    <xdr:ext cx="690189" cy="259045"/>
    <xdr:sp macro="" textlink="">
      <xdr:nvSpPr>
        <xdr:cNvPr id="229" name="n_3mainValue【橋りょう・トンネル】&#10;一人当たり有形固定資産（償却資産）額"/>
        <xdr:cNvSpPr txBox="1"/>
      </xdr:nvSpPr>
      <xdr:spPr>
        <a:xfrm>
          <a:off x="7516205" y="103483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30" name="正方形/長方形 229"/>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31" name="正方形/長方形 230"/>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32" name="正方形/長方形 231"/>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33" name="正方形/長方形 232"/>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34" name="正方形/長方形 233"/>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35" name="正方形/長方形 234"/>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36" name="正方形/長方形 235"/>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37" name="正方形/長方形 236"/>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8" name="テキスト ボックス 237"/>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9" name="直線コネクタ 238"/>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40" name="テキスト ボックス 239"/>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41" name="直線コネクタ 240"/>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42" name="テキスト ボックス 241"/>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43" name="直線コネクタ 242"/>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44" name="テキスト ボックス 243"/>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45" name="直線コネクタ 244"/>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46" name="テキスト ボックス 245"/>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47" name="直線コネクタ 246"/>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8" name="テキスト ボックス 247"/>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9" name="直線コネクタ 248"/>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50" name="テキスト ボックス 249"/>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51" name="直線コネクタ 250"/>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52" name="テキスト ボックス 251"/>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53"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54" name="直線コネクタ 253"/>
        <xdr:cNvCxnSpPr/>
      </xdr:nvCxnSpPr>
      <xdr:spPr>
        <a:xfrm flipV="1">
          <a:off x="4634865" y="1333500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55" name="【公営住宅】&#10;有形固定資産減価償却率最小値テキスト"/>
        <xdr:cNvSpPr txBox="1"/>
      </xdr:nvSpPr>
      <xdr:spPr>
        <a:xfrm>
          <a:off x="4673600" y="1485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56" name="直線コネクタ 255"/>
        <xdr:cNvCxnSpPr/>
      </xdr:nvCxnSpPr>
      <xdr:spPr>
        <a:xfrm>
          <a:off x="4546600" y="1484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57" name="【公営住宅】&#10;有形固定資産減価償却率最大値テキスト"/>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58" name="直線コネクタ 257"/>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142891</xdr:rowOff>
    </xdr:from>
    <xdr:ext cx="405111" cy="259045"/>
    <xdr:sp macro="" textlink="">
      <xdr:nvSpPr>
        <xdr:cNvPr id="259" name="【公営住宅】&#10;有形固定資産減価償却率平均値テキスト"/>
        <xdr:cNvSpPr txBox="1"/>
      </xdr:nvSpPr>
      <xdr:spPr>
        <a:xfrm>
          <a:off x="4673600" y="14030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60" name="フローチャート: 判断 259"/>
        <xdr:cNvSpPr/>
      </xdr:nvSpPr>
      <xdr:spPr>
        <a:xfrm>
          <a:off x="45847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61" name="フローチャート: 判断 260"/>
        <xdr:cNvSpPr/>
      </xdr:nvSpPr>
      <xdr:spPr>
        <a:xfrm>
          <a:off x="3746500" y="1407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62" name="フローチャート: 判断 261"/>
        <xdr:cNvSpPr/>
      </xdr:nvSpPr>
      <xdr:spPr>
        <a:xfrm>
          <a:off x="2857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63" name="フローチャート: 判断 262"/>
        <xdr:cNvSpPr/>
      </xdr:nvSpPr>
      <xdr:spPr>
        <a:xfrm>
          <a:off x="1968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64" name="テキスト ボックス 263"/>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65" name="テキスト ボックス 264"/>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66" name="テキスト ボックス 265"/>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67" name="テキスト ボックス 266"/>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68" name="テキスト ボックス 267"/>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2539</xdr:rowOff>
    </xdr:from>
    <xdr:to>
      <xdr:col>20</xdr:col>
      <xdr:colOff>38100</xdr:colOff>
      <xdr:row>85</xdr:row>
      <xdr:rowOff>104139</xdr:rowOff>
    </xdr:to>
    <xdr:sp macro="" textlink="">
      <xdr:nvSpPr>
        <xdr:cNvPr id="269" name="楕円 268"/>
        <xdr:cNvSpPr/>
      </xdr:nvSpPr>
      <xdr:spPr>
        <a:xfrm>
          <a:off x="3746500" y="14575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84</xdr:row>
      <xdr:rowOff>93980</xdr:rowOff>
    </xdr:from>
    <xdr:to>
      <xdr:col>15</xdr:col>
      <xdr:colOff>101600</xdr:colOff>
      <xdr:row>85</xdr:row>
      <xdr:rowOff>24130</xdr:rowOff>
    </xdr:to>
    <xdr:sp macro="" textlink="">
      <xdr:nvSpPr>
        <xdr:cNvPr id="270" name="楕円 269"/>
        <xdr:cNvSpPr/>
      </xdr:nvSpPr>
      <xdr:spPr>
        <a:xfrm>
          <a:off x="2857500" y="1449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144780</xdr:rowOff>
    </xdr:from>
    <xdr:to>
      <xdr:col>19</xdr:col>
      <xdr:colOff>177800</xdr:colOff>
      <xdr:row>85</xdr:row>
      <xdr:rowOff>53339</xdr:rowOff>
    </xdr:to>
    <xdr:cxnSp macro="">
      <xdr:nvCxnSpPr>
        <xdr:cNvPr id="271" name="直線コネクタ 270"/>
        <xdr:cNvCxnSpPr/>
      </xdr:nvCxnSpPr>
      <xdr:spPr>
        <a:xfrm>
          <a:off x="2908300" y="14546580"/>
          <a:ext cx="889000" cy="80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137813</xdr:rowOff>
    </xdr:from>
    <xdr:ext cx="405111" cy="259045"/>
    <xdr:sp macro="" textlink="">
      <xdr:nvSpPr>
        <xdr:cNvPr id="272" name="n_1aveValue【公営住宅】&#10;有形固定資産減価償却率"/>
        <xdr:cNvSpPr txBox="1"/>
      </xdr:nvSpPr>
      <xdr:spPr>
        <a:xfrm>
          <a:off x="3582044" y="13853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6366</xdr:rowOff>
    </xdr:from>
    <xdr:ext cx="405111" cy="259045"/>
    <xdr:sp macro="" textlink="">
      <xdr:nvSpPr>
        <xdr:cNvPr id="273" name="n_2aveValue【公営住宅】&#10;有形固定資産減価償却率"/>
        <xdr:cNvSpPr txBox="1"/>
      </xdr:nvSpPr>
      <xdr:spPr>
        <a:xfrm>
          <a:off x="2705744" y="1389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19702</xdr:rowOff>
    </xdr:from>
    <xdr:ext cx="405111" cy="259045"/>
    <xdr:sp macro="" textlink="">
      <xdr:nvSpPr>
        <xdr:cNvPr id="274" name="n_3aveValue【公営住宅】&#10;有形固定資産減価償却率"/>
        <xdr:cNvSpPr txBox="1"/>
      </xdr:nvSpPr>
      <xdr:spPr>
        <a:xfrm>
          <a:off x="18167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95266</xdr:rowOff>
    </xdr:from>
    <xdr:ext cx="405111" cy="259045"/>
    <xdr:sp macro="" textlink="">
      <xdr:nvSpPr>
        <xdr:cNvPr id="275" name="n_1mainValue【公営住宅】&#10;有形固定資産減価償却率"/>
        <xdr:cNvSpPr txBox="1"/>
      </xdr:nvSpPr>
      <xdr:spPr>
        <a:xfrm>
          <a:off x="3582044" y="14668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15257</xdr:rowOff>
    </xdr:from>
    <xdr:ext cx="405111" cy="259045"/>
    <xdr:sp macro="" textlink="">
      <xdr:nvSpPr>
        <xdr:cNvPr id="276" name="n_2mainValue【公営住宅】&#10;有形固定資産減価償却率"/>
        <xdr:cNvSpPr txBox="1"/>
      </xdr:nvSpPr>
      <xdr:spPr>
        <a:xfrm>
          <a:off x="2705744" y="1458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77" name="正方形/長方形 276"/>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8" name="正方形/長方形 277"/>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9" name="正方形/長方形 278"/>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80" name="正方形/長方形 279"/>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81" name="正方形/長方形 280"/>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82" name="正方形/長方形 281"/>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83" name="正方形/長方形 282"/>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84" name="正方形/長方形 283"/>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85" name="テキスト ボックス 284"/>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86" name="直線コネクタ 285"/>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87" name="直線コネクタ 286"/>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8" name="テキスト ボックス 287"/>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9" name="直線コネクタ 288"/>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290" name="テキスト ボックス 289"/>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91" name="直線コネクタ 290"/>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292" name="テキスト ボックス 291"/>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93" name="直線コネクタ 292"/>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294" name="テキスト ボックス 293"/>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95" name="直線コネクタ 294"/>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296" name="テキスト ボックス 295"/>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97" name="直線コネクタ 296"/>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98" name="テキスト ボックス 297"/>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9"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00" name="直線コネクタ 299"/>
        <xdr:cNvCxnSpPr/>
      </xdr:nvCxnSpPr>
      <xdr:spPr>
        <a:xfrm flipV="1">
          <a:off x="10476865" y="13408189"/>
          <a:ext cx="0" cy="1446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01" name="【公営住宅】&#10;一人当たり面積最小値テキスト"/>
        <xdr:cNvSpPr txBox="1"/>
      </xdr:nvSpPr>
      <xdr:spPr>
        <a:xfrm>
          <a:off x="10515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02" name="直線コネクタ 301"/>
        <xdr:cNvCxnSpPr/>
      </xdr:nvCxnSpPr>
      <xdr:spPr>
        <a:xfrm>
          <a:off x="10388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03" name="【公営住宅】&#10;一人当たり面積最大値テキスト"/>
        <xdr:cNvSpPr txBox="1"/>
      </xdr:nvSpPr>
      <xdr:spPr>
        <a:xfrm>
          <a:off x="10515600" y="13183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04" name="直線コネクタ 303"/>
        <xdr:cNvCxnSpPr/>
      </xdr:nvCxnSpPr>
      <xdr:spPr>
        <a:xfrm>
          <a:off x="10388600" y="13408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43146</xdr:rowOff>
    </xdr:from>
    <xdr:ext cx="469744" cy="259045"/>
    <xdr:sp macro="" textlink="">
      <xdr:nvSpPr>
        <xdr:cNvPr id="305" name="【公営住宅】&#10;一人当たり面積平均値テキスト"/>
        <xdr:cNvSpPr txBox="1"/>
      </xdr:nvSpPr>
      <xdr:spPr>
        <a:xfrm>
          <a:off x="10515600" y="146163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06" name="フローチャート: 判断 305"/>
        <xdr:cNvSpPr/>
      </xdr:nvSpPr>
      <xdr:spPr>
        <a:xfrm>
          <a:off x="10426700" y="1463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07" name="フローチャート: 判断 306"/>
        <xdr:cNvSpPr/>
      </xdr:nvSpPr>
      <xdr:spPr>
        <a:xfrm>
          <a:off x="9588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08" name="フローチャート: 判断 307"/>
        <xdr:cNvSpPr/>
      </xdr:nvSpPr>
      <xdr:spPr>
        <a:xfrm>
          <a:off x="8699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09" name="フローチャート: 判断 308"/>
        <xdr:cNvSpPr/>
      </xdr:nvSpPr>
      <xdr:spPr>
        <a:xfrm>
          <a:off x="7810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10" name="テキスト ボックス 309"/>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11" name="テキスト ボックス 310"/>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12" name="テキスト ボックス 311"/>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13" name="テキスト ボックス 312"/>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14" name="テキスト ボックス 313"/>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74244</xdr:rowOff>
    </xdr:from>
    <xdr:to>
      <xdr:col>50</xdr:col>
      <xdr:colOff>165100</xdr:colOff>
      <xdr:row>84</xdr:row>
      <xdr:rowOff>4394</xdr:rowOff>
    </xdr:to>
    <xdr:sp macro="" textlink="">
      <xdr:nvSpPr>
        <xdr:cNvPr id="315" name="楕円 314"/>
        <xdr:cNvSpPr/>
      </xdr:nvSpPr>
      <xdr:spPr>
        <a:xfrm>
          <a:off x="9588500" y="1430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37821</xdr:rowOff>
    </xdr:from>
    <xdr:to>
      <xdr:col>46</xdr:col>
      <xdr:colOff>38100</xdr:colOff>
      <xdr:row>84</xdr:row>
      <xdr:rowOff>139421</xdr:rowOff>
    </xdr:to>
    <xdr:sp macro="" textlink="">
      <xdr:nvSpPr>
        <xdr:cNvPr id="316" name="楕円 315"/>
        <xdr:cNvSpPr/>
      </xdr:nvSpPr>
      <xdr:spPr>
        <a:xfrm>
          <a:off x="8699500" y="14439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125044</xdr:rowOff>
    </xdr:from>
    <xdr:to>
      <xdr:col>50</xdr:col>
      <xdr:colOff>114300</xdr:colOff>
      <xdr:row>84</xdr:row>
      <xdr:rowOff>88621</xdr:rowOff>
    </xdr:to>
    <xdr:cxnSp macro="">
      <xdr:nvCxnSpPr>
        <xdr:cNvPr id="317" name="直線コネクタ 316"/>
        <xdr:cNvCxnSpPr/>
      </xdr:nvCxnSpPr>
      <xdr:spPr>
        <a:xfrm flipV="1">
          <a:off x="8750300" y="14355394"/>
          <a:ext cx="889000" cy="135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154131</xdr:rowOff>
    </xdr:from>
    <xdr:ext cx="469744" cy="259045"/>
    <xdr:sp macro="" textlink="">
      <xdr:nvSpPr>
        <xdr:cNvPr id="318" name="n_1aveValue【公営住宅】&#10;一人当たり面積"/>
        <xdr:cNvSpPr txBox="1"/>
      </xdr:nvSpPr>
      <xdr:spPr>
        <a:xfrm>
          <a:off x="9391727" y="1472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156455</xdr:rowOff>
    </xdr:from>
    <xdr:ext cx="469744" cy="259045"/>
    <xdr:sp macro="" textlink="">
      <xdr:nvSpPr>
        <xdr:cNvPr id="319" name="n_2aveValue【公営住宅】&#10;一人当たり面積"/>
        <xdr:cNvSpPr txBox="1"/>
      </xdr:nvSpPr>
      <xdr:spPr>
        <a:xfrm>
          <a:off x="85154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43705</xdr:rowOff>
    </xdr:from>
    <xdr:ext cx="469744" cy="259045"/>
    <xdr:sp macro="" textlink="">
      <xdr:nvSpPr>
        <xdr:cNvPr id="320" name="n_3aveValue【公営住宅】&#10;一人当たり面積"/>
        <xdr:cNvSpPr txBox="1"/>
      </xdr:nvSpPr>
      <xdr:spPr>
        <a:xfrm>
          <a:off x="7626427" y="14445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82</xdr:row>
      <xdr:rowOff>20921</xdr:rowOff>
    </xdr:from>
    <xdr:ext cx="534377" cy="259045"/>
    <xdr:sp macro="" textlink="">
      <xdr:nvSpPr>
        <xdr:cNvPr id="321" name="n_1mainValue【公営住宅】&#10;一人当たり面積"/>
        <xdr:cNvSpPr txBox="1"/>
      </xdr:nvSpPr>
      <xdr:spPr>
        <a:xfrm>
          <a:off x="9359411" y="14079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155948</xdr:rowOff>
    </xdr:from>
    <xdr:ext cx="469744" cy="259045"/>
    <xdr:sp macro="" textlink="">
      <xdr:nvSpPr>
        <xdr:cNvPr id="322" name="n_2mainValue【公営住宅】&#10;一人当たり面積"/>
        <xdr:cNvSpPr txBox="1"/>
      </xdr:nvSpPr>
      <xdr:spPr>
        <a:xfrm>
          <a:off x="8515427" y="14214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23" name="正方形/長方形 32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24" name="正方形/長方形 32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25" name="正方形/長方形 32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26" name="正方形/長方形 32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27" name="正方形/長方形 32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28" name="正方形/長方形 32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9" name="正方形/長方形 32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30" name="正方形/長方形 329"/>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31" name="正方形/長方形 330"/>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2" name="正方形/長方形 331"/>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3" name="正方形/長方形 332"/>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4" name="正方形/長方形 333"/>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5" name="正方形/長方形 334"/>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6" name="正方形/長方形 335"/>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7" name="正方形/長方形 336"/>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8" name="正方形/長方形 337"/>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39" name="正方形/長方形 33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40" name="正方形/長方形 33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41" name="正方形/長方形 34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42" name="正方形/長方形 34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43" name="正方形/長方形 34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44" name="正方形/長方形 34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45" name="正方形/長方形 34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46" name="正方形/長方形 34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47" name="テキスト ボックス 34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48" name="直線コネクタ 34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49" name="直線コネクタ 348"/>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50" name="テキスト ボックス 349"/>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51" name="直線コネクタ 350"/>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52" name="テキスト ボックス 351"/>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53" name="直線コネクタ 352"/>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54" name="テキスト ボックス 353"/>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55" name="直線コネクタ 354"/>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56" name="テキスト ボックス 355"/>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57" name="直線コネクタ 356"/>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58" name="テキスト ボックス 357"/>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59" name="直線コネクタ 358"/>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60" name="テキスト ボックス 359"/>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61" name="直線コネクタ 360"/>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62" name="テキスト ボックス 361"/>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63"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364" name="直線コネクタ 363"/>
        <xdr:cNvCxnSpPr/>
      </xdr:nvCxnSpPr>
      <xdr:spPr>
        <a:xfrm flipV="1">
          <a:off x="16318864" y="5660572"/>
          <a:ext cx="0" cy="1565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365" name="【認定こども園・幼稚園・保育所】&#10;有形固定資産減価償却率最小値テキスト"/>
        <xdr:cNvSpPr txBox="1"/>
      </xdr:nvSpPr>
      <xdr:spPr>
        <a:xfrm>
          <a:off x="16357600" y="723030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366" name="直線コネクタ 365"/>
        <xdr:cNvCxnSpPr/>
      </xdr:nvCxnSpPr>
      <xdr:spPr>
        <a:xfrm>
          <a:off x="16230600" y="722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67" name="【認定こども園・幼稚園・保育所】&#10;有形固定資産減価償却率最大値テキスト"/>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68" name="直線コネクタ 367"/>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162214</xdr:rowOff>
    </xdr:from>
    <xdr:ext cx="405111" cy="259045"/>
    <xdr:sp macro="" textlink="">
      <xdr:nvSpPr>
        <xdr:cNvPr id="369" name="【認定こども園・幼稚園・保育所】&#10;有形固定資産減価償却率平均値テキスト"/>
        <xdr:cNvSpPr txBox="1"/>
      </xdr:nvSpPr>
      <xdr:spPr>
        <a:xfrm>
          <a:off x="16357600" y="6334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370" name="フローチャート: 判断 369"/>
        <xdr:cNvSpPr/>
      </xdr:nvSpPr>
      <xdr:spPr>
        <a:xfrm>
          <a:off x="16268700" y="635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371" name="フローチャート: 判断 370"/>
        <xdr:cNvSpPr/>
      </xdr:nvSpPr>
      <xdr:spPr>
        <a:xfrm>
          <a:off x="15430500" y="635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372" name="フローチャート: 判断 371"/>
        <xdr:cNvSpPr/>
      </xdr:nvSpPr>
      <xdr:spPr>
        <a:xfrm>
          <a:off x="14541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373" name="フローチャート: 判断 372"/>
        <xdr:cNvSpPr/>
      </xdr:nvSpPr>
      <xdr:spPr>
        <a:xfrm>
          <a:off x="13652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74" name="テキスト ボックス 373"/>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75" name="テキスト ボックス 374"/>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76" name="テキスト ボックス 375"/>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77" name="テキスト ボックス 376"/>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78" name="テキスト ボックス 377"/>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38463</xdr:rowOff>
    </xdr:from>
    <xdr:to>
      <xdr:col>81</xdr:col>
      <xdr:colOff>101600</xdr:colOff>
      <xdr:row>39</xdr:row>
      <xdr:rowOff>140063</xdr:rowOff>
    </xdr:to>
    <xdr:sp macro="" textlink="">
      <xdr:nvSpPr>
        <xdr:cNvPr id="379" name="楕円 378"/>
        <xdr:cNvSpPr/>
      </xdr:nvSpPr>
      <xdr:spPr>
        <a:xfrm>
          <a:off x="15430500" y="672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41</xdr:row>
      <xdr:rowOff>138067</xdr:rowOff>
    </xdr:from>
    <xdr:to>
      <xdr:col>76</xdr:col>
      <xdr:colOff>165100</xdr:colOff>
      <xdr:row>42</xdr:row>
      <xdr:rowOff>68217</xdr:rowOff>
    </xdr:to>
    <xdr:sp macro="" textlink="">
      <xdr:nvSpPr>
        <xdr:cNvPr id="380" name="楕円 379"/>
        <xdr:cNvSpPr/>
      </xdr:nvSpPr>
      <xdr:spPr>
        <a:xfrm>
          <a:off x="14541500" y="716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89263</xdr:rowOff>
    </xdr:from>
    <xdr:to>
      <xdr:col>81</xdr:col>
      <xdr:colOff>50800</xdr:colOff>
      <xdr:row>42</xdr:row>
      <xdr:rowOff>17417</xdr:rowOff>
    </xdr:to>
    <xdr:cxnSp macro="">
      <xdr:nvCxnSpPr>
        <xdr:cNvPr id="381" name="直線コネクタ 380"/>
        <xdr:cNvCxnSpPr/>
      </xdr:nvCxnSpPr>
      <xdr:spPr>
        <a:xfrm flipV="1">
          <a:off x="14592300" y="6775813"/>
          <a:ext cx="889000" cy="442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125004</xdr:rowOff>
    </xdr:from>
    <xdr:to>
      <xdr:col>72</xdr:col>
      <xdr:colOff>38100</xdr:colOff>
      <xdr:row>38</xdr:row>
      <xdr:rowOff>55155</xdr:rowOff>
    </xdr:to>
    <xdr:sp macro="" textlink="">
      <xdr:nvSpPr>
        <xdr:cNvPr id="382" name="楕円 381"/>
        <xdr:cNvSpPr/>
      </xdr:nvSpPr>
      <xdr:spPr>
        <a:xfrm>
          <a:off x="13652500" y="646865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4354</xdr:rowOff>
    </xdr:from>
    <xdr:to>
      <xdr:col>76</xdr:col>
      <xdr:colOff>114300</xdr:colOff>
      <xdr:row>42</xdr:row>
      <xdr:rowOff>17417</xdr:rowOff>
    </xdr:to>
    <xdr:cxnSp macro="">
      <xdr:nvCxnSpPr>
        <xdr:cNvPr id="383" name="直線コネクタ 382"/>
        <xdr:cNvCxnSpPr/>
      </xdr:nvCxnSpPr>
      <xdr:spPr>
        <a:xfrm>
          <a:off x="13703300" y="6519454"/>
          <a:ext cx="889000" cy="698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125566</xdr:rowOff>
    </xdr:from>
    <xdr:ext cx="405111" cy="259045"/>
    <xdr:sp macro="" textlink="">
      <xdr:nvSpPr>
        <xdr:cNvPr id="384" name="n_1aveValue【認定こども園・幼稚園・保育所】&#10;有形固定資産減価償却率"/>
        <xdr:cNvSpPr txBox="1"/>
      </xdr:nvSpPr>
      <xdr:spPr>
        <a:xfrm>
          <a:off x="15266044" y="6126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78213</xdr:rowOff>
    </xdr:from>
    <xdr:ext cx="405111" cy="259045"/>
    <xdr:sp macro="" textlink="">
      <xdr:nvSpPr>
        <xdr:cNvPr id="385" name="n_2aveValue【認定こども園・幼稚園・保育所】&#10;有形固定資産減価償却率"/>
        <xdr:cNvSpPr txBox="1"/>
      </xdr:nvSpPr>
      <xdr:spPr>
        <a:xfrm>
          <a:off x="14389744" y="607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105971</xdr:rowOff>
    </xdr:from>
    <xdr:ext cx="405111" cy="259045"/>
    <xdr:sp macro="" textlink="">
      <xdr:nvSpPr>
        <xdr:cNvPr id="386" name="n_3aveValue【認定こども園・幼稚園・保育所】&#10;有形固定資産減価償却率"/>
        <xdr:cNvSpPr txBox="1"/>
      </xdr:nvSpPr>
      <xdr:spPr>
        <a:xfrm>
          <a:off x="13500744" y="610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131190</xdr:rowOff>
    </xdr:from>
    <xdr:ext cx="405111" cy="259045"/>
    <xdr:sp macro="" textlink="">
      <xdr:nvSpPr>
        <xdr:cNvPr id="387" name="n_1mainValue【認定こども園・幼稚園・保育所】&#10;有形固定資産減価償却率"/>
        <xdr:cNvSpPr txBox="1"/>
      </xdr:nvSpPr>
      <xdr:spPr>
        <a:xfrm>
          <a:off x="15266044" y="6817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42</xdr:row>
      <xdr:rowOff>59344</xdr:rowOff>
    </xdr:from>
    <xdr:ext cx="340478" cy="259045"/>
    <xdr:sp macro="" textlink="">
      <xdr:nvSpPr>
        <xdr:cNvPr id="388" name="n_2mainValue【認定こども園・幼稚園・保育所】&#10;有形固定資産減価償却率"/>
        <xdr:cNvSpPr txBox="1"/>
      </xdr:nvSpPr>
      <xdr:spPr>
        <a:xfrm>
          <a:off x="14422061" y="72602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46281</xdr:rowOff>
    </xdr:from>
    <xdr:ext cx="405111" cy="259045"/>
    <xdr:sp macro="" textlink="">
      <xdr:nvSpPr>
        <xdr:cNvPr id="389" name="n_3mainValue【認定こども園・幼稚園・保育所】&#10;有形固定資産減価償却率"/>
        <xdr:cNvSpPr txBox="1"/>
      </xdr:nvSpPr>
      <xdr:spPr>
        <a:xfrm>
          <a:off x="13500744" y="65613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90" name="正方形/長方形 38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91" name="正方形/長方形 390"/>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92" name="正方形/長方形 391"/>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93" name="正方形/長方形 392"/>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94" name="正方形/長方形 393"/>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95" name="正方形/長方形 394"/>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96" name="正方形/長方形 395"/>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97" name="正方形/長方形 396"/>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98" name="テキスト ボックス 397"/>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99" name="直線コネクタ 398"/>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00" name="直線コネクタ 399"/>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01" name="テキスト ボックス 400"/>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02" name="直線コネクタ 401"/>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03" name="テキスト ボックス 402"/>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04" name="直線コネクタ 403"/>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05" name="テキスト ボックス 404"/>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06" name="直線コネクタ 405"/>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07" name="テキスト ボックス 406"/>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08" name="直線コネクタ 407"/>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09" name="テキスト ボックス 408"/>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10"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37</xdr:row>
      <xdr:rowOff>131064</xdr:rowOff>
    </xdr:from>
    <xdr:to>
      <xdr:col>116</xdr:col>
      <xdr:colOff>62864</xdr:colOff>
      <xdr:row>41</xdr:row>
      <xdr:rowOff>90830</xdr:rowOff>
    </xdr:to>
    <xdr:cxnSp macro="">
      <xdr:nvCxnSpPr>
        <xdr:cNvPr id="411" name="直線コネクタ 410"/>
        <xdr:cNvCxnSpPr/>
      </xdr:nvCxnSpPr>
      <xdr:spPr>
        <a:xfrm flipV="1">
          <a:off x="22160864" y="6474714"/>
          <a:ext cx="0" cy="645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94657</xdr:rowOff>
    </xdr:from>
    <xdr:ext cx="469744" cy="259045"/>
    <xdr:sp macro="" textlink="">
      <xdr:nvSpPr>
        <xdr:cNvPr id="412" name="【認定こども園・幼稚園・保育所】&#10;一人当たり面積最小値テキスト"/>
        <xdr:cNvSpPr txBox="1"/>
      </xdr:nvSpPr>
      <xdr:spPr>
        <a:xfrm>
          <a:off x="22199600" y="7124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90830</xdr:rowOff>
    </xdr:from>
    <xdr:to>
      <xdr:col>116</xdr:col>
      <xdr:colOff>152400</xdr:colOff>
      <xdr:row>41</xdr:row>
      <xdr:rowOff>90830</xdr:rowOff>
    </xdr:to>
    <xdr:cxnSp macro="">
      <xdr:nvCxnSpPr>
        <xdr:cNvPr id="413" name="直線コネクタ 412"/>
        <xdr:cNvCxnSpPr/>
      </xdr:nvCxnSpPr>
      <xdr:spPr>
        <a:xfrm>
          <a:off x="22072600" y="7120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77741</xdr:rowOff>
    </xdr:from>
    <xdr:ext cx="469744" cy="259045"/>
    <xdr:sp macro="" textlink="">
      <xdr:nvSpPr>
        <xdr:cNvPr id="414" name="【認定こども園・幼稚園・保育所】&#10;一人当たり面積最大値テキスト"/>
        <xdr:cNvSpPr txBox="1"/>
      </xdr:nvSpPr>
      <xdr:spPr>
        <a:xfrm>
          <a:off x="22199600" y="6249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37</xdr:row>
      <xdr:rowOff>131064</xdr:rowOff>
    </xdr:from>
    <xdr:to>
      <xdr:col>116</xdr:col>
      <xdr:colOff>152400</xdr:colOff>
      <xdr:row>37</xdr:row>
      <xdr:rowOff>131064</xdr:rowOff>
    </xdr:to>
    <xdr:cxnSp macro="">
      <xdr:nvCxnSpPr>
        <xdr:cNvPr id="415" name="直線コネクタ 414"/>
        <xdr:cNvCxnSpPr/>
      </xdr:nvCxnSpPr>
      <xdr:spPr>
        <a:xfrm>
          <a:off x="22072600" y="6474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45890</xdr:rowOff>
    </xdr:from>
    <xdr:ext cx="469744" cy="259045"/>
    <xdr:sp macro="" textlink="">
      <xdr:nvSpPr>
        <xdr:cNvPr id="416" name="【認定こども園・幼稚園・保育所】&#10;一人当たり面積平均値テキスト"/>
        <xdr:cNvSpPr txBox="1"/>
      </xdr:nvSpPr>
      <xdr:spPr>
        <a:xfrm>
          <a:off x="22199600" y="69038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67463</xdr:rowOff>
    </xdr:from>
    <xdr:to>
      <xdr:col>116</xdr:col>
      <xdr:colOff>114300</xdr:colOff>
      <xdr:row>40</xdr:row>
      <xdr:rowOff>169063</xdr:rowOff>
    </xdr:to>
    <xdr:sp macro="" textlink="">
      <xdr:nvSpPr>
        <xdr:cNvPr id="417" name="フローチャート: 判断 416"/>
        <xdr:cNvSpPr/>
      </xdr:nvSpPr>
      <xdr:spPr>
        <a:xfrm>
          <a:off x="22110700" y="6925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65177</xdr:rowOff>
    </xdr:from>
    <xdr:to>
      <xdr:col>112</xdr:col>
      <xdr:colOff>38100</xdr:colOff>
      <xdr:row>40</xdr:row>
      <xdr:rowOff>166777</xdr:rowOff>
    </xdr:to>
    <xdr:sp macro="" textlink="">
      <xdr:nvSpPr>
        <xdr:cNvPr id="418" name="フローチャート: 判断 417"/>
        <xdr:cNvSpPr/>
      </xdr:nvSpPr>
      <xdr:spPr>
        <a:xfrm>
          <a:off x="21272500" y="6923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77064</xdr:rowOff>
    </xdr:from>
    <xdr:to>
      <xdr:col>107</xdr:col>
      <xdr:colOff>101600</xdr:colOff>
      <xdr:row>41</xdr:row>
      <xdr:rowOff>7214</xdr:rowOff>
    </xdr:to>
    <xdr:sp macro="" textlink="">
      <xdr:nvSpPr>
        <xdr:cNvPr id="419" name="フローチャート: 判断 418"/>
        <xdr:cNvSpPr/>
      </xdr:nvSpPr>
      <xdr:spPr>
        <a:xfrm>
          <a:off x="20383500" y="693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81635</xdr:rowOff>
    </xdr:from>
    <xdr:to>
      <xdr:col>102</xdr:col>
      <xdr:colOff>165100</xdr:colOff>
      <xdr:row>41</xdr:row>
      <xdr:rowOff>11785</xdr:rowOff>
    </xdr:to>
    <xdr:sp macro="" textlink="">
      <xdr:nvSpPr>
        <xdr:cNvPr id="420" name="フローチャート: 判断 419"/>
        <xdr:cNvSpPr/>
      </xdr:nvSpPr>
      <xdr:spPr>
        <a:xfrm>
          <a:off x="19494500" y="6939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21" name="テキスト ボックス 42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22" name="テキスト ボックス 42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23" name="テキスト ボックス 42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24" name="テキスト ボックス 42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25" name="テキスト ボックス 42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52832</xdr:rowOff>
    </xdr:from>
    <xdr:to>
      <xdr:col>112</xdr:col>
      <xdr:colOff>38100</xdr:colOff>
      <xdr:row>35</xdr:row>
      <xdr:rowOff>154432</xdr:rowOff>
    </xdr:to>
    <xdr:sp macro="" textlink="">
      <xdr:nvSpPr>
        <xdr:cNvPr id="426" name="楕円 425"/>
        <xdr:cNvSpPr/>
      </xdr:nvSpPr>
      <xdr:spPr>
        <a:xfrm>
          <a:off x="21272500" y="6053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72034</xdr:rowOff>
    </xdr:from>
    <xdr:to>
      <xdr:col>107</xdr:col>
      <xdr:colOff>101600</xdr:colOff>
      <xdr:row>39</xdr:row>
      <xdr:rowOff>2184</xdr:rowOff>
    </xdr:to>
    <xdr:sp macro="" textlink="">
      <xdr:nvSpPr>
        <xdr:cNvPr id="427" name="楕円 426"/>
        <xdr:cNvSpPr/>
      </xdr:nvSpPr>
      <xdr:spPr>
        <a:xfrm>
          <a:off x="20383500" y="658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103632</xdr:rowOff>
    </xdr:from>
    <xdr:to>
      <xdr:col>111</xdr:col>
      <xdr:colOff>177800</xdr:colOff>
      <xdr:row>38</xdr:row>
      <xdr:rowOff>122834</xdr:rowOff>
    </xdr:to>
    <xdr:cxnSp macro="">
      <xdr:nvCxnSpPr>
        <xdr:cNvPr id="428" name="直線コネクタ 427"/>
        <xdr:cNvCxnSpPr/>
      </xdr:nvCxnSpPr>
      <xdr:spPr>
        <a:xfrm flipV="1">
          <a:off x="20434300" y="6104382"/>
          <a:ext cx="889000" cy="533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11684</xdr:rowOff>
    </xdr:from>
    <xdr:to>
      <xdr:col>102</xdr:col>
      <xdr:colOff>165100</xdr:colOff>
      <xdr:row>35</xdr:row>
      <xdr:rowOff>113284</xdr:rowOff>
    </xdr:to>
    <xdr:sp macro="" textlink="">
      <xdr:nvSpPr>
        <xdr:cNvPr id="429" name="楕円 428"/>
        <xdr:cNvSpPr/>
      </xdr:nvSpPr>
      <xdr:spPr>
        <a:xfrm>
          <a:off x="19494500" y="601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62484</xdr:rowOff>
    </xdr:from>
    <xdr:to>
      <xdr:col>107</xdr:col>
      <xdr:colOff>50800</xdr:colOff>
      <xdr:row>38</xdr:row>
      <xdr:rowOff>122834</xdr:rowOff>
    </xdr:to>
    <xdr:cxnSp macro="">
      <xdr:nvCxnSpPr>
        <xdr:cNvPr id="430" name="直線コネクタ 429"/>
        <xdr:cNvCxnSpPr/>
      </xdr:nvCxnSpPr>
      <xdr:spPr>
        <a:xfrm>
          <a:off x="19545300" y="6063234"/>
          <a:ext cx="889000" cy="574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157904</xdr:rowOff>
    </xdr:from>
    <xdr:ext cx="469744" cy="259045"/>
    <xdr:sp macro="" textlink="">
      <xdr:nvSpPr>
        <xdr:cNvPr id="431" name="n_1aveValue【認定こども園・幼稚園・保育所】&#10;一人当たり面積"/>
        <xdr:cNvSpPr txBox="1"/>
      </xdr:nvSpPr>
      <xdr:spPr>
        <a:xfrm>
          <a:off x="21075727" y="701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169791</xdr:rowOff>
    </xdr:from>
    <xdr:ext cx="469744" cy="259045"/>
    <xdr:sp macro="" textlink="">
      <xdr:nvSpPr>
        <xdr:cNvPr id="432" name="n_2aveValue【認定こども園・幼稚園・保育所】&#10;一人当たり面積"/>
        <xdr:cNvSpPr txBox="1"/>
      </xdr:nvSpPr>
      <xdr:spPr>
        <a:xfrm>
          <a:off x="20199427" y="7027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2912</xdr:rowOff>
    </xdr:from>
    <xdr:ext cx="469744" cy="259045"/>
    <xdr:sp macro="" textlink="">
      <xdr:nvSpPr>
        <xdr:cNvPr id="433" name="n_3aveValue【認定こども園・幼稚園・保育所】&#10;一人当たり面積"/>
        <xdr:cNvSpPr txBox="1"/>
      </xdr:nvSpPr>
      <xdr:spPr>
        <a:xfrm>
          <a:off x="19310427" y="7032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170959</xdr:rowOff>
    </xdr:from>
    <xdr:ext cx="469744" cy="259045"/>
    <xdr:sp macro="" textlink="">
      <xdr:nvSpPr>
        <xdr:cNvPr id="434" name="n_1mainValue【認定こども園・幼稚園・保育所】&#10;一人当たり面積"/>
        <xdr:cNvSpPr txBox="1"/>
      </xdr:nvSpPr>
      <xdr:spPr>
        <a:xfrm>
          <a:off x="21075727" y="5828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18711</xdr:rowOff>
    </xdr:from>
    <xdr:ext cx="469744" cy="259045"/>
    <xdr:sp macro="" textlink="">
      <xdr:nvSpPr>
        <xdr:cNvPr id="435" name="n_2mainValue【認定こども園・幼稚園・保育所】&#10;一人当たり面積"/>
        <xdr:cNvSpPr txBox="1"/>
      </xdr:nvSpPr>
      <xdr:spPr>
        <a:xfrm>
          <a:off x="20199427" y="6362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33</xdr:row>
      <xdr:rowOff>129811</xdr:rowOff>
    </xdr:from>
    <xdr:ext cx="469744" cy="259045"/>
    <xdr:sp macro="" textlink="">
      <xdr:nvSpPr>
        <xdr:cNvPr id="436" name="n_3mainValue【認定こども園・幼稚園・保育所】&#10;一人当たり面積"/>
        <xdr:cNvSpPr txBox="1"/>
      </xdr:nvSpPr>
      <xdr:spPr>
        <a:xfrm>
          <a:off x="19310427" y="578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37" name="正方形/長方形 43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38" name="正方形/長方形 43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39" name="正方形/長方形 43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40" name="正方形/長方形 43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41" name="正方形/長方形 44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42" name="正方形/長方形 44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43" name="正方形/長方形 44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44" name="正方形/長方形 443"/>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45" name="テキスト ボックス 444"/>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46" name="直線コネクタ 445"/>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47" name="直線コネクタ 446"/>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48" name="テキスト ボックス 447"/>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49" name="直線コネクタ 448"/>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50" name="テキスト ボックス 449"/>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51" name="直線コネクタ 450"/>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52" name="テキスト ボックス 451"/>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53" name="直線コネクタ 452"/>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54" name="テキスト ボックス 453"/>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55" name="直線コネクタ 454"/>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56" name="テキスト ボックス 455"/>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57" name="直線コネクタ 456"/>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58" name="テキスト ボックス 457"/>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59" name="直線コネクタ 45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60" name="テキスト ボックス 459"/>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61"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462" name="直線コネクタ 461"/>
        <xdr:cNvCxnSpPr/>
      </xdr:nvCxnSpPr>
      <xdr:spPr>
        <a:xfrm flipV="1">
          <a:off x="16318864" y="9470572"/>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463" name="【学校施設】&#10;有形固定資産減価償却率最小値テキスト"/>
        <xdr:cNvSpPr txBox="1"/>
      </xdr:nvSpPr>
      <xdr:spPr>
        <a:xfrm>
          <a:off x="16357600" y="1092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464" name="直線コネクタ 463"/>
        <xdr:cNvCxnSpPr/>
      </xdr:nvCxnSpPr>
      <xdr:spPr>
        <a:xfrm>
          <a:off x="16230600" y="1092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65" name="【学校施設】&#10;有形固定資産減価償却率最大値テキスト"/>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66" name="直線コネクタ 465"/>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136633</xdr:rowOff>
    </xdr:from>
    <xdr:ext cx="405111" cy="259045"/>
    <xdr:sp macro="" textlink="">
      <xdr:nvSpPr>
        <xdr:cNvPr id="467" name="【学校施設】&#10;有形固定資産減価償却率平均値テキスト"/>
        <xdr:cNvSpPr txBox="1"/>
      </xdr:nvSpPr>
      <xdr:spPr>
        <a:xfrm>
          <a:off x="16357600" y="10080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468" name="フローチャート: 判断 467"/>
        <xdr:cNvSpPr/>
      </xdr:nvSpPr>
      <xdr:spPr>
        <a:xfrm>
          <a:off x="1626870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469" name="フローチャート: 判断 468"/>
        <xdr:cNvSpPr/>
      </xdr:nvSpPr>
      <xdr:spPr>
        <a:xfrm>
          <a:off x="15430500" y="1010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470" name="フローチャート: 判断 469"/>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471" name="フローチャート: 判断 470"/>
        <xdr:cNvSpPr/>
      </xdr:nvSpPr>
      <xdr:spPr>
        <a:xfrm>
          <a:off x="13652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72" name="テキスト ボックス 471"/>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73" name="テキスト ボックス 472"/>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74" name="テキスト ボックス 473"/>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75" name="テキスト ボックス 474"/>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76" name="テキスト ボックス 475"/>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133713</xdr:rowOff>
    </xdr:from>
    <xdr:to>
      <xdr:col>81</xdr:col>
      <xdr:colOff>101600</xdr:colOff>
      <xdr:row>60</xdr:row>
      <xdr:rowOff>63863</xdr:rowOff>
    </xdr:to>
    <xdr:sp macro="" textlink="">
      <xdr:nvSpPr>
        <xdr:cNvPr id="477" name="楕円 476"/>
        <xdr:cNvSpPr/>
      </xdr:nvSpPr>
      <xdr:spPr>
        <a:xfrm>
          <a:off x="15430500" y="10249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65133</xdr:rowOff>
    </xdr:from>
    <xdr:to>
      <xdr:col>76</xdr:col>
      <xdr:colOff>165100</xdr:colOff>
      <xdr:row>60</xdr:row>
      <xdr:rowOff>166733</xdr:rowOff>
    </xdr:to>
    <xdr:sp macro="" textlink="">
      <xdr:nvSpPr>
        <xdr:cNvPr id="478" name="楕円 477"/>
        <xdr:cNvSpPr/>
      </xdr:nvSpPr>
      <xdr:spPr>
        <a:xfrm>
          <a:off x="14541500" y="10352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13063</xdr:rowOff>
    </xdr:from>
    <xdr:to>
      <xdr:col>81</xdr:col>
      <xdr:colOff>50800</xdr:colOff>
      <xdr:row>60</xdr:row>
      <xdr:rowOff>115933</xdr:rowOff>
    </xdr:to>
    <xdr:cxnSp macro="">
      <xdr:nvCxnSpPr>
        <xdr:cNvPr id="479" name="直線コネクタ 478"/>
        <xdr:cNvCxnSpPr/>
      </xdr:nvCxnSpPr>
      <xdr:spPr>
        <a:xfrm flipV="1">
          <a:off x="14592300" y="10300063"/>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78196</xdr:rowOff>
    </xdr:from>
    <xdr:to>
      <xdr:col>72</xdr:col>
      <xdr:colOff>38100</xdr:colOff>
      <xdr:row>60</xdr:row>
      <xdr:rowOff>8346</xdr:rowOff>
    </xdr:to>
    <xdr:sp macro="" textlink="">
      <xdr:nvSpPr>
        <xdr:cNvPr id="480" name="楕円 479"/>
        <xdr:cNvSpPr/>
      </xdr:nvSpPr>
      <xdr:spPr>
        <a:xfrm>
          <a:off x="13652500" y="10193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128996</xdr:rowOff>
    </xdr:from>
    <xdr:to>
      <xdr:col>76</xdr:col>
      <xdr:colOff>114300</xdr:colOff>
      <xdr:row>60</xdr:row>
      <xdr:rowOff>115933</xdr:rowOff>
    </xdr:to>
    <xdr:cxnSp macro="">
      <xdr:nvCxnSpPr>
        <xdr:cNvPr id="481" name="直線コネクタ 480"/>
        <xdr:cNvCxnSpPr/>
      </xdr:nvCxnSpPr>
      <xdr:spPr>
        <a:xfrm>
          <a:off x="13703300" y="10244546"/>
          <a:ext cx="889000" cy="15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109781</xdr:rowOff>
    </xdr:from>
    <xdr:ext cx="405111" cy="259045"/>
    <xdr:sp macro="" textlink="">
      <xdr:nvSpPr>
        <xdr:cNvPr id="482" name="n_1aveValue【学校施設】&#10;有形固定資産減価償却率"/>
        <xdr:cNvSpPr txBox="1"/>
      </xdr:nvSpPr>
      <xdr:spPr>
        <a:xfrm>
          <a:off x="15266044" y="9882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126110</xdr:rowOff>
    </xdr:from>
    <xdr:ext cx="405111" cy="259045"/>
    <xdr:sp macro="" textlink="">
      <xdr:nvSpPr>
        <xdr:cNvPr id="483" name="n_2aveValue【学校施設】&#10;有形固定資産減価償却率"/>
        <xdr:cNvSpPr txBox="1"/>
      </xdr:nvSpPr>
      <xdr:spPr>
        <a:xfrm>
          <a:off x="14389744" y="9898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135907</xdr:rowOff>
    </xdr:from>
    <xdr:ext cx="405111" cy="259045"/>
    <xdr:sp macro="" textlink="">
      <xdr:nvSpPr>
        <xdr:cNvPr id="484" name="n_3aveValue【学校施設】&#10;有形固定資産減価償却率"/>
        <xdr:cNvSpPr txBox="1"/>
      </xdr:nvSpPr>
      <xdr:spPr>
        <a:xfrm>
          <a:off x="13500744" y="990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54990</xdr:rowOff>
    </xdr:from>
    <xdr:ext cx="405111" cy="259045"/>
    <xdr:sp macro="" textlink="">
      <xdr:nvSpPr>
        <xdr:cNvPr id="485" name="n_1mainValue【学校施設】&#10;有形固定資産減価償却率"/>
        <xdr:cNvSpPr txBox="1"/>
      </xdr:nvSpPr>
      <xdr:spPr>
        <a:xfrm>
          <a:off x="15266044" y="10341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157860</xdr:rowOff>
    </xdr:from>
    <xdr:ext cx="405111" cy="259045"/>
    <xdr:sp macro="" textlink="">
      <xdr:nvSpPr>
        <xdr:cNvPr id="486" name="n_2mainValue【学校施設】&#10;有形固定資産減価償却率"/>
        <xdr:cNvSpPr txBox="1"/>
      </xdr:nvSpPr>
      <xdr:spPr>
        <a:xfrm>
          <a:off x="14389744" y="10444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170923</xdr:rowOff>
    </xdr:from>
    <xdr:ext cx="405111" cy="259045"/>
    <xdr:sp macro="" textlink="">
      <xdr:nvSpPr>
        <xdr:cNvPr id="487" name="n_3mainValue【学校施設】&#10;有形固定資産減価償却率"/>
        <xdr:cNvSpPr txBox="1"/>
      </xdr:nvSpPr>
      <xdr:spPr>
        <a:xfrm>
          <a:off x="13500744" y="1028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88" name="正方形/長方形 487"/>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89" name="正方形/長方形 488"/>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90" name="正方形/長方形 489"/>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91" name="正方形/長方形 490"/>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92" name="正方形/長方形 491"/>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93" name="正方形/長方形 492"/>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94" name="正方形/長方形 493"/>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95" name="正方形/長方形 494"/>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96" name="テキスト ボックス 495"/>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97" name="直線コネクタ 496"/>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498" name="直線コネクタ 497"/>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499" name="テキスト ボックス 498"/>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00" name="直線コネクタ 499"/>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01" name="テキスト ボックス 500"/>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02" name="直線コネクタ 501"/>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03" name="テキスト ボックス 502"/>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04" name="直線コネクタ 503"/>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05" name="テキスト ボックス 504"/>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06" name="直線コネクタ 505"/>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07" name="テキスト ボックス 506"/>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08" name="直線コネクタ 507"/>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09" name="テキスト ボックス 508"/>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10" name="直線コネクタ 509"/>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11" name="テキスト ボックス 510"/>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12"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513" name="直線コネクタ 512"/>
        <xdr:cNvCxnSpPr/>
      </xdr:nvCxnSpPr>
      <xdr:spPr>
        <a:xfrm flipV="1">
          <a:off x="22160864" y="9644862"/>
          <a:ext cx="0" cy="1454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514" name="【学校施設】&#10;一人当たり面積最小値テキスト"/>
        <xdr:cNvSpPr txBox="1"/>
      </xdr:nvSpPr>
      <xdr:spPr>
        <a:xfrm>
          <a:off x="22199600" y="11102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515" name="直線コネクタ 514"/>
        <xdr:cNvCxnSpPr/>
      </xdr:nvCxnSpPr>
      <xdr:spPr>
        <a:xfrm>
          <a:off x="22072600" y="11098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516" name="【学校施設】&#10;一人当たり面積最大値テキスト"/>
        <xdr:cNvSpPr txBox="1"/>
      </xdr:nvSpPr>
      <xdr:spPr>
        <a:xfrm>
          <a:off x="22199600" y="942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517" name="直線コネクタ 516"/>
        <xdr:cNvCxnSpPr/>
      </xdr:nvCxnSpPr>
      <xdr:spPr>
        <a:xfrm>
          <a:off x="22072600" y="964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82552</xdr:rowOff>
    </xdr:from>
    <xdr:ext cx="469744" cy="259045"/>
    <xdr:sp macro="" textlink="">
      <xdr:nvSpPr>
        <xdr:cNvPr id="518" name="【学校施設】&#10;一人当たり面積平均値テキスト"/>
        <xdr:cNvSpPr txBox="1"/>
      </xdr:nvSpPr>
      <xdr:spPr>
        <a:xfrm>
          <a:off x="22199600" y="10883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519" name="フローチャート: 判断 518"/>
        <xdr:cNvSpPr/>
      </xdr:nvSpPr>
      <xdr:spPr>
        <a:xfrm>
          <a:off x="22110700" y="1090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520" name="フローチャート: 判断 519"/>
        <xdr:cNvSpPr/>
      </xdr:nvSpPr>
      <xdr:spPr>
        <a:xfrm>
          <a:off x="21272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521" name="フローチャート: 判断 520"/>
        <xdr:cNvSpPr/>
      </xdr:nvSpPr>
      <xdr:spPr>
        <a:xfrm>
          <a:off x="20383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522" name="フローチャート: 判断 521"/>
        <xdr:cNvSpPr/>
      </xdr:nvSpPr>
      <xdr:spPr>
        <a:xfrm>
          <a:off x="19494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23" name="テキスト ボックス 522"/>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24" name="テキスト ボックス 523"/>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25" name="テキスト ボックス 524"/>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26" name="テキスト ボックス 525"/>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27" name="テキスト ボックス 526"/>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40215</xdr:rowOff>
    </xdr:from>
    <xdr:to>
      <xdr:col>112</xdr:col>
      <xdr:colOff>38100</xdr:colOff>
      <xdr:row>63</xdr:row>
      <xdr:rowOff>141815</xdr:rowOff>
    </xdr:to>
    <xdr:sp macro="" textlink="">
      <xdr:nvSpPr>
        <xdr:cNvPr id="528" name="楕円 527"/>
        <xdr:cNvSpPr/>
      </xdr:nvSpPr>
      <xdr:spPr>
        <a:xfrm>
          <a:off x="21272500" y="1084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42828</xdr:rowOff>
    </xdr:from>
    <xdr:to>
      <xdr:col>107</xdr:col>
      <xdr:colOff>101600</xdr:colOff>
      <xdr:row>63</xdr:row>
      <xdr:rowOff>144428</xdr:rowOff>
    </xdr:to>
    <xdr:sp macro="" textlink="">
      <xdr:nvSpPr>
        <xdr:cNvPr id="529" name="楕円 528"/>
        <xdr:cNvSpPr/>
      </xdr:nvSpPr>
      <xdr:spPr>
        <a:xfrm>
          <a:off x="20383500" y="1084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91015</xdr:rowOff>
    </xdr:from>
    <xdr:to>
      <xdr:col>111</xdr:col>
      <xdr:colOff>177800</xdr:colOff>
      <xdr:row>63</xdr:row>
      <xdr:rowOff>93628</xdr:rowOff>
    </xdr:to>
    <xdr:cxnSp macro="">
      <xdr:nvCxnSpPr>
        <xdr:cNvPr id="530" name="直線コネクタ 529"/>
        <xdr:cNvCxnSpPr/>
      </xdr:nvCxnSpPr>
      <xdr:spPr>
        <a:xfrm flipV="1">
          <a:off x="20434300" y="10892365"/>
          <a:ext cx="889000" cy="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107979</xdr:rowOff>
    </xdr:from>
    <xdr:to>
      <xdr:col>102</xdr:col>
      <xdr:colOff>165100</xdr:colOff>
      <xdr:row>63</xdr:row>
      <xdr:rowOff>38129</xdr:rowOff>
    </xdr:to>
    <xdr:sp macro="" textlink="">
      <xdr:nvSpPr>
        <xdr:cNvPr id="531" name="楕円 530"/>
        <xdr:cNvSpPr/>
      </xdr:nvSpPr>
      <xdr:spPr>
        <a:xfrm>
          <a:off x="19494500" y="10737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158779</xdr:rowOff>
    </xdr:from>
    <xdr:to>
      <xdr:col>107</xdr:col>
      <xdr:colOff>50800</xdr:colOff>
      <xdr:row>63</xdr:row>
      <xdr:rowOff>93628</xdr:rowOff>
    </xdr:to>
    <xdr:cxnSp macro="">
      <xdr:nvCxnSpPr>
        <xdr:cNvPr id="532" name="直線コネクタ 531"/>
        <xdr:cNvCxnSpPr/>
      </xdr:nvCxnSpPr>
      <xdr:spPr>
        <a:xfrm>
          <a:off x="19545300" y="10788679"/>
          <a:ext cx="889000" cy="106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64</xdr:row>
      <xdr:rowOff>29028</xdr:rowOff>
    </xdr:from>
    <xdr:ext cx="469744" cy="259045"/>
    <xdr:sp macro="" textlink="">
      <xdr:nvSpPr>
        <xdr:cNvPr id="533" name="n_1aveValue【学校施設】&#10;一人当たり面積"/>
        <xdr:cNvSpPr txBox="1"/>
      </xdr:nvSpPr>
      <xdr:spPr>
        <a:xfrm>
          <a:off x="21075727" y="11001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34057</xdr:rowOff>
    </xdr:from>
    <xdr:ext cx="469744" cy="259045"/>
    <xdr:sp macro="" textlink="">
      <xdr:nvSpPr>
        <xdr:cNvPr id="534" name="n_2aveValue【学校施設】&#10;一人当たり面積"/>
        <xdr:cNvSpPr txBox="1"/>
      </xdr:nvSpPr>
      <xdr:spPr>
        <a:xfrm>
          <a:off x="20199427" y="11006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49438</xdr:rowOff>
    </xdr:from>
    <xdr:ext cx="469744" cy="259045"/>
    <xdr:sp macro="" textlink="">
      <xdr:nvSpPr>
        <xdr:cNvPr id="535" name="n_3aveValue【学校施設】&#10;一人当たり面積"/>
        <xdr:cNvSpPr txBox="1"/>
      </xdr:nvSpPr>
      <xdr:spPr>
        <a:xfrm>
          <a:off x="19310427" y="11022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158342</xdr:rowOff>
    </xdr:from>
    <xdr:ext cx="469744" cy="259045"/>
    <xdr:sp macro="" textlink="">
      <xdr:nvSpPr>
        <xdr:cNvPr id="536" name="n_1mainValue【学校施設】&#10;一人当たり面積"/>
        <xdr:cNvSpPr txBox="1"/>
      </xdr:nvSpPr>
      <xdr:spPr>
        <a:xfrm>
          <a:off x="21075727" y="10616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160955</xdr:rowOff>
    </xdr:from>
    <xdr:ext cx="469744" cy="259045"/>
    <xdr:sp macro="" textlink="">
      <xdr:nvSpPr>
        <xdr:cNvPr id="537" name="n_2mainValue【学校施設】&#10;一人当たり面積"/>
        <xdr:cNvSpPr txBox="1"/>
      </xdr:nvSpPr>
      <xdr:spPr>
        <a:xfrm>
          <a:off x="20199427" y="10619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54656</xdr:rowOff>
    </xdr:from>
    <xdr:ext cx="469744" cy="259045"/>
    <xdr:sp macro="" textlink="">
      <xdr:nvSpPr>
        <xdr:cNvPr id="538" name="n_3mainValue【学校施設】&#10;一人当たり面積"/>
        <xdr:cNvSpPr txBox="1"/>
      </xdr:nvSpPr>
      <xdr:spPr>
        <a:xfrm>
          <a:off x="19310427" y="10513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39" name="正方形/長方形 538"/>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40" name="正方形/長方形 539"/>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41" name="正方形/長方形 540"/>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42" name="正方形/長方形 541"/>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43" name="正方形/長方形 542"/>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44" name="正方形/長方形 543"/>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45" name="正方形/長方形 544"/>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46" name="正方形/長方形 545"/>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47" name="正方形/長方形 546"/>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48" name="正方形/長方形 547"/>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49" name="正方形/長方形 548"/>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50" name="正方形/長方形 549"/>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51" name="正方形/長方形 550"/>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52" name="正方形/長方形 551"/>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53" name="正方形/長方形 552"/>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54" name="正方形/長方形 553"/>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55" name="正方形/長方形 554"/>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56" name="正方形/長方形 555"/>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57" name="正方形/長方形 556"/>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58" name="正方形/長方形 557"/>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59" name="正方形/長方形 558"/>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60" name="正方形/長方形 559"/>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61" name="正方形/長方形 560"/>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62" name="正方形/長方形 561"/>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563" name="正方形/長方形 562"/>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64" name="正方形/長方形 563"/>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65" name="正方形/長方形 564"/>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66" name="正方形/長方形 565"/>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67" name="正方形/長方形 566"/>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68" name="正方形/長方形 567"/>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69" name="正方形/長方形 568"/>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70" name="正方形/長方形 569"/>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571" name="正方形/長方形 57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72" name="正方形/長方形 571"/>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73" name="テキスト ボックス 572"/>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類似団体と比較して、特に有形固定資産減価償却率が高くなっている施設は橋梁であり、有形固定資産減価償却率が高くなっている。今後は平成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年度に策定した個別施設計画に基づいて老朽化対策に取り組んでいくこととしている。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408
408
95.27
1,636,248
1,564,364
59,918
602,883
2,575,110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74295</xdr:rowOff>
    </xdr:to>
    <xdr:cxnSp macro="">
      <xdr:nvCxnSpPr>
        <xdr:cNvPr id="72" name="直線コネクタ 71"/>
        <xdr:cNvCxnSpPr/>
      </xdr:nvCxnSpPr>
      <xdr:spPr>
        <a:xfrm flipV="1">
          <a:off x="4634865" y="9525000"/>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78122</xdr:rowOff>
    </xdr:from>
    <xdr:ext cx="405111" cy="259045"/>
    <xdr:sp macro="" textlink="">
      <xdr:nvSpPr>
        <xdr:cNvPr id="73" name="【体育館・プール】&#10;有形固定資産減価償却率最小値テキスト"/>
        <xdr:cNvSpPr txBox="1"/>
      </xdr:nvSpPr>
      <xdr:spPr>
        <a:xfrm>
          <a:off x="4673600" y="1105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74295</xdr:rowOff>
    </xdr:from>
    <xdr:to>
      <xdr:col>24</xdr:col>
      <xdr:colOff>152400</xdr:colOff>
      <xdr:row>64</xdr:row>
      <xdr:rowOff>74295</xdr:rowOff>
    </xdr:to>
    <xdr:cxnSp macro="">
      <xdr:nvCxnSpPr>
        <xdr:cNvPr id="74" name="直線コネクタ 73"/>
        <xdr:cNvCxnSpPr/>
      </xdr:nvCxnSpPr>
      <xdr:spPr>
        <a:xfrm>
          <a:off x="4546600" y="1104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125747</xdr:rowOff>
    </xdr:from>
    <xdr:ext cx="405111" cy="259045"/>
    <xdr:sp macro="" textlink="">
      <xdr:nvSpPr>
        <xdr:cNvPr id="77" name="【体育館・プール】&#10;有形固定資産減価償却率平均値テキスト"/>
        <xdr:cNvSpPr txBox="1"/>
      </xdr:nvSpPr>
      <xdr:spPr>
        <a:xfrm>
          <a:off x="4673600" y="100698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147320</xdr:rowOff>
    </xdr:from>
    <xdr:to>
      <xdr:col>24</xdr:col>
      <xdr:colOff>114300</xdr:colOff>
      <xdr:row>59</xdr:row>
      <xdr:rowOff>77470</xdr:rowOff>
    </xdr:to>
    <xdr:sp macro="" textlink="">
      <xdr:nvSpPr>
        <xdr:cNvPr id="78" name="フローチャート: 判断 77"/>
        <xdr:cNvSpPr/>
      </xdr:nvSpPr>
      <xdr:spPr>
        <a:xfrm>
          <a:off x="4584700" y="1009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8255</xdr:rowOff>
    </xdr:from>
    <xdr:to>
      <xdr:col>20</xdr:col>
      <xdr:colOff>38100</xdr:colOff>
      <xdr:row>59</xdr:row>
      <xdr:rowOff>109855</xdr:rowOff>
    </xdr:to>
    <xdr:sp macro="" textlink="">
      <xdr:nvSpPr>
        <xdr:cNvPr id="79" name="フローチャート: 判断 78"/>
        <xdr:cNvSpPr/>
      </xdr:nvSpPr>
      <xdr:spPr>
        <a:xfrm>
          <a:off x="3746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59</xdr:row>
      <xdr:rowOff>100982</xdr:rowOff>
    </xdr:from>
    <xdr:ext cx="405111" cy="259045"/>
    <xdr:sp macro="" textlink="">
      <xdr:nvSpPr>
        <xdr:cNvPr id="80" name="n_1aveValue【体育館・プール】&#10;有形固定資産減価償却率"/>
        <xdr:cNvSpPr txBox="1"/>
      </xdr:nvSpPr>
      <xdr:spPr>
        <a:xfrm>
          <a:off x="3582044" y="10216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12065</xdr:rowOff>
    </xdr:from>
    <xdr:to>
      <xdr:col>15</xdr:col>
      <xdr:colOff>101600</xdr:colOff>
      <xdr:row>59</xdr:row>
      <xdr:rowOff>113665</xdr:rowOff>
    </xdr:to>
    <xdr:sp macro="" textlink="">
      <xdr:nvSpPr>
        <xdr:cNvPr id="81" name="フローチャート: 判断 80"/>
        <xdr:cNvSpPr/>
      </xdr:nvSpPr>
      <xdr:spPr>
        <a:xfrm>
          <a:off x="2857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59</xdr:row>
      <xdr:rowOff>104792</xdr:rowOff>
    </xdr:from>
    <xdr:ext cx="405111" cy="259045"/>
    <xdr:sp macro="" textlink="">
      <xdr:nvSpPr>
        <xdr:cNvPr id="82" name="n_2aveValue【体育館・プール】&#10;有形固定資産減価償却率"/>
        <xdr:cNvSpPr txBox="1"/>
      </xdr:nvSpPr>
      <xdr:spPr>
        <a:xfrm>
          <a:off x="2705744" y="1022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59</xdr:row>
      <xdr:rowOff>29210</xdr:rowOff>
    </xdr:from>
    <xdr:to>
      <xdr:col>10</xdr:col>
      <xdr:colOff>165100</xdr:colOff>
      <xdr:row>59</xdr:row>
      <xdr:rowOff>130810</xdr:rowOff>
    </xdr:to>
    <xdr:sp macro="" textlink="">
      <xdr:nvSpPr>
        <xdr:cNvPr id="83" name="フローチャート: 判断 82"/>
        <xdr:cNvSpPr/>
      </xdr:nvSpPr>
      <xdr:spPr>
        <a:xfrm>
          <a:off x="1968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57</xdr:row>
      <xdr:rowOff>147337</xdr:rowOff>
    </xdr:from>
    <xdr:ext cx="405111" cy="259045"/>
    <xdr:sp macro="" textlink="">
      <xdr:nvSpPr>
        <xdr:cNvPr id="84" name="n_3aveValue【体育館・プール】&#10;有形固定資産減価償却率"/>
        <xdr:cNvSpPr txBox="1"/>
      </xdr:nvSpPr>
      <xdr:spPr>
        <a:xfrm>
          <a:off x="1816744" y="991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5" name="テキスト ボックス 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6350</xdr:rowOff>
    </xdr:from>
    <xdr:to>
      <xdr:col>20</xdr:col>
      <xdr:colOff>38100</xdr:colOff>
      <xdr:row>57</xdr:row>
      <xdr:rowOff>107950</xdr:rowOff>
    </xdr:to>
    <xdr:sp macro="" textlink="">
      <xdr:nvSpPr>
        <xdr:cNvPr id="90" name="楕円 89"/>
        <xdr:cNvSpPr/>
      </xdr:nvSpPr>
      <xdr:spPr>
        <a:xfrm>
          <a:off x="3746500" y="977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57</xdr:row>
      <xdr:rowOff>97790</xdr:rowOff>
    </xdr:from>
    <xdr:to>
      <xdr:col>15</xdr:col>
      <xdr:colOff>101600</xdr:colOff>
      <xdr:row>58</xdr:row>
      <xdr:rowOff>27940</xdr:rowOff>
    </xdr:to>
    <xdr:sp macro="" textlink="">
      <xdr:nvSpPr>
        <xdr:cNvPr id="91" name="楕円 90"/>
        <xdr:cNvSpPr/>
      </xdr:nvSpPr>
      <xdr:spPr>
        <a:xfrm>
          <a:off x="2857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57150</xdr:rowOff>
    </xdr:from>
    <xdr:to>
      <xdr:col>19</xdr:col>
      <xdr:colOff>177800</xdr:colOff>
      <xdr:row>57</xdr:row>
      <xdr:rowOff>148590</xdr:rowOff>
    </xdr:to>
    <xdr:cxnSp macro="">
      <xdr:nvCxnSpPr>
        <xdr:cNvPr id="92" name="直線コネクタ 91"/>
        <xdr:cNvCxnSpPr/>
      </xdr:nvCxnSpPr>
      <xdr:spPr>
        <a:xfrm flipV="1">
          <a:off x="2908300" y="982980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55</xdr:row>
      <xdr:rowOff>124477</xdr:rowOff>
    </xdr:from>
    <xdr:ext cx="405111" cy="259045"/>
    <xdr:sp macro="" textlink="">
      <xdr:nvSpPr>
        <xdr:cNvPr id="93" name="n_1mainValue【体育館・プール】&#10;有形固定資産減価償却率"/>
        <xdr:cNvSpPr txBox="1"/>
      </xdr:nvSpPr>
      <xdr:spPr>
        <a:xfrm>
          <a:off x="3582044" y="955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44467</xdr:rowOff>
    </xdr:from>
    <xdr:ext cx="405111" cy="259045"/>
    <xdr:sp macro="" textlink="">
      <xdr:nvSpPr>
        <xdr:cNvPr id="94" name="n_2mainValue【体育館・プール】&#10;有形固定資産減価償却率"/>
        <xdr:cNvSpPr txBox="1"/>
      </xdr:nvSpPr>
      <xdr:spPr>
        <a:xfrm>
          <a:off x="27057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5" name="正方形/長方形 9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6" name="正方形/長方形 95"/>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7" name="正方形/長方形 96"/>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8" name="正方形/長方形 97"/>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99" name="正方形/長方形 98"/>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00" name="正方形/長方形 99"/>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01" name="正方形/長方形 100"/>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2" name="正方形/長方形 101"/>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3" name="テキスト ボックス 102"/>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4" name="直線コネクタ 103"/>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5" name="直線コネクタ 104"/>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6" name="テキスト ボックス 105"/>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7" name="直線コネクタ 106"/>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8" name="テキスト ボックス 107"/>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09" name="直線コネクタ 108"/>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10" name="テキスト ボックス 109"/>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11" name="直線コネクタ 110"/>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12" name="テキスト ボックス 111"/>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3" name="直線コネクタ 112"/>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4" name="テキスト ボックス 113"/>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5" name="直線コネクタ 114"/>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6" name="テキスト ボックス 115"/>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7" name="直線コネクタ 11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8" name="テキスト ボックス 117"/>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19"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91766</xdr:rowOff>
    </xdr:from>
    <xdr:to>
      <xdr:col>54</xdr:col>
      <xdr:colOff>189865</xdr:colOff>
      <xdr:row>64</xdr:row>
      <xdr:rowOff>110708</xdr:rowOff>
    </xdr:to>
    <xdr:cxnSp macro="">
      <xdr:nvCxnSpPr>
        <xdr:cNvPr id="120" name="直線コネクタ 119"/>
        <xdr:cNvCxnSpPr/>
      </xdr:nvCxnSpPr>
      <xdr:spPr>
        <a:xfrm flipV="1">
          <a:off x="10476865" y="9521516"/>
          <a:ext cx="0" cy="1561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114535</xdr:rowOff>
    </xdr:from>
    <xdr:ext cx="469744" cy="259045"/>
    <xdr:sp macro="" textlink="">
      <xdr:nvSpPr>
        <xdr:cNvPr id="121" name="【体育館・プール】&#10;一人当たり面積最小値テキスト"/>
        <xdr:cNvSpPr txBox="1"/>
      </xdr:nvSpPr>
      <xdr:spPr>
        <a:xfrm>
          <a:off x="10515600" y="11087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110708</xdr:rowOff>
    </xdr:from>
    <xdr:to>
      <xdr:col>55</xdr:col>
      <xdr:colOff>88900</xdr:colOff>
      <xdr:row>64</xdr:row>
      <xdr:rowOff>110708</xdr:rowOff>
    </xdr:to>
    <xdr:cxnSp macro="">
      <xdr:nvCxnSpPr>
        <xdr:cNvPr id="122" name="直線コネクタ 121"/>
        <xdr:cNvCxnSpPr/>
      </xdr:nvCxnSpPr>
      <xdr:spPr>
        <a:xfrm>
          <a:off x="10388600" y="11083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38443</xdr:rowOff>
    </xdr:from>
    <xdr:ext cx="469744" cy="259045"/>
    <xdr:sp macro="" textlink="">
      <xdr:nvSpPr>
        <xdr:cNvPr id="123" name="【体育館・プール】&#10;一人当たり面積最大値テキスト"/>
        <xdr:cNvSpPr txBox="1"/>
      </xdr:nvSpPr>
      <xdr:spPr>
        <a:xfrm>
          <a:off x="10515600" y="9296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91766</xdr:rowOff>
    </xdr:from>
    <xdr:to>
      <xdr:col>55</xdr:col>
      <xdr:colOff>88900</xdr:colOff>
      <xdr:row>55</xdr:row>
      <xdr:rowOff>91766</xdr:rowOff>
    </xdr:to>
    <xdr:cxnSp macro="">
      <xdr:nvCxnSpPr>
        <xdr:cNvPr id="124" name="直線コネクタ 123"/>
        <xdr:cNvCxnSpPr/>
      </xdr:nvCxnSpPr>
      <xdr:spPr>
        <a:xfrm>
          <a:off x="10388600" y="952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60868</xdr:rowOff>
    </xdr:from>
    <xdr:ext cx="469744" cy="259045"/>
    <xdr:sp macro="" textlink="">
      <xdr:nvSpPr>
        <xdr:cNvPr id="125" name="【体育館・プール】&#10;一人当たり面積平均値テキスト"/>
        <xdr:cNvSpPr txBox="1"/>
      </xdr:nvSpPr>
      <xdr:spPr>
        <a:xfrm>
          <a:off x="10515600" y="108622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82441</xdr:rowOff>
    </xdr:from>
    <xdr:to>
      <xdr:col>55</xdr:col>
      <xdr:colOff>50800</xdr:colOff>
      <xdr:row>64</xdr:row>
      <xdr:rowOff>12591</xdr:rowOff>
    </xdr:to>
    <xdr:sp macro="" textlink="">
      <xdr:nvSpPr>
        <xdr:cNvPr id="126" name="フローチャート: 判断 125"/>
        <xdr:cNvSpPr/>
      </xdr:nvSpPr>
      <xdr:spPr>
        <a:xfrm>
          <a:off x="10426700" y="10883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79828</xdr:rowOff>
    </xdr:from>
    <xdr:to>
      <xdr:col>50</xdr:col>
      <xdr:colOff>165100</xdr:colOff>
      <xdr:row>64</xdr:row>
      <xdr:rowOff>9978</xdr:rowOff>
    </xdr:to>
    <xdr:sp macro="" textlink="">
      <xdr:nvSpPr>
        <xdr:cNvPr id="127" name="フローチャート: 判断 126"/>
        <xdr:cNvSpPr/>
      </xdr:nvSpPr>
      <xdr:spPr>
        <a:xfrm>
          <a:off x="9588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64</xdr:row>
      <xdr:rowOff>1105</xdr:rowOff>
    </xdr:from>
    <xdr:ext cx="469744" cy="259045"/>
    <xdr:sp macro="" textlink="">
      <xdr:nvSpPr>
        <xdr:cNvPr id="128" name="n_1aveValue【体育館・プール】&#10;一人当たり面積"/>
        <xdr:cNvSpPr txBox="1"/>
      </xdr:nvSpPr>
      <xdr:spPr>
        <a:xfrm>
          <a:off x="9391727" y="10973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75747</xdr:rowOff>
    </xdr:from>
    <xdr:to>
      <xdr:col>46</xdr:col>
      <xdr:colOff>38100</xdr:colOff>
      <xdr:row>64</xdr:row>
      <xdr:rowOff>5897</xdr:rowOff>
    </xdr:to>
    <xdr:sp macro="" textlink="">
      <xdr:nvSpPr>
        <xdr:cNvPr id="129" name="フローチャート: 判断 128"/>
        <xdr:cNvSpPr/>
      </xdr:nvSpPr>
      <xdr:spPr>
        <a:xfrm>
          <a:off x="8699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22424</xdr:rowOff>
    </xdr:from>
    <xdr:ext cx="469744" cy="259045"/>
    <xdr:sp macro="" textlink="">
      <xdr:nvSpPr>
        <xdr:cNvPr id="130" name="n_2aveValue【体育館・プール】&#10;一人当たり面積"/>
        <xdr:cNvSpPr txBox="1"/>
      </xdr:nvSpPr>
      <xdr:spPr>
        <a:xfrm>
          <a:off x="8515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104974</xdr:rowOff>
    </xdr:from>
    <xdr:to>
      <xdr:col>41</xdr:col>
      <xdr:colOff>101600</xdr:colOff>
      <xdr:row>64</xdr:row>
      <xdr:rowOff>35124</xdr:rowOff>
    </xdr:to>
    <xdr:sp macro="" textlink="">
      <xdr:nvSpPr>
        <xdr:cNvPr id="131" name="フローチャート: 判断 130"/>
        <xdr:cNvSpPr/>
      </xdr:nvSpPr>
      <xdr:spPr>
        <a:xfrm>
          <a:off x="7810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62</xdr:row>
      <xdr:rowOff>51651</xdr:rowOff>
    </xdr:from>
    <xdr:ext cx="469744" cy="259045"/>
    <xdr:sp macro="" textlink="">
      <xdr:nvSpPr>
        <xdr:cNvPr id="132" name="n_3aveValue【体育館・プール】&#10;一人当たり面積"/>
        <xdr:cNvSpPr txBox="1"/>
      </xdr:nvSpPr>
      <xdr:spPr>
        <a:xfrm>
          <a:off x="7626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3" name="テキスト ボックス 132"/>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4" name="テキスト ボックス 133"/>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5" name="テキスト ボックス 134"/>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6" name="テキスト ボックス 135"/>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7" name="テキスト ボックス 136"/>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43906</xdr:rowOff>
    </xdr:from>
    <xdr:to>
      <xdr:col>50</xdr:col>
      <xdr:colOff>165100</xdr:colOff>
      <xdr:row>60</xdr:row>
      <xdr:rowOff>145506</xdr:rowOff>
    </xdr:to>
    <xdr:sp macro="" textlink="">
      <xdr:nvSpPr>
        <xdr:cNvPr id="138" name="楕円 137"/>
        <xdr:cNvSpPr/>
      </xdr:nvSpPr>
      <xdr:spPr>
        <a:xfrm>
          <a:off x="9588500" y="1033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143184</xdr:rowOff>
    </xdr:from>
    <xdr:to>
      <xdr:col>46</xdr:col>
      <xdr:colOff>38100</xdr:colOff>
      <xdr:row>64</xdr:row>
      <xdr:rowOff>73334</xdr:rowOff>
    </xdr:to>
    <xdr:sp macro="" textlink="">
      <xdr:nvSpPr>
        <xdr:cNvPr id="139" name="楕円 138"/>
        <xdr:cNvSpPr/>
      </xdr:nvSpPr>
      <xdr:spPr>
        <a:xfrm>
          <a:off x="8699500" y="1094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94706</xdr:rowOff>
    </xdr:from>
    <xdr:to>
      <xdr:col>50</xdr:col>
      <xdr:colOff>114300</xdr:colOff>
      <xdr:row>64</xdr:row>
      <xdr:rowOff>22534</xdr:rowOff>
    </xdr:to>
    <xdr:cxnSp macro="">
      <xdr:nvCxnSpPr>
        <xdr:cNvPr id="140" name="直線コネクタ 139"/>
        <xdr:cNvCxnSpPr/>
      </xdr:nvCxnSpPr>
      <xdr:spPr>
        <a:xfrm flipV="1">
          <a:off x="8750300" y="10381706"/>
          <a:ext cx="889000" cy="613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58</xdr:row>
      <xdr:rowOff>162033</xdr:rowOff>
    </xdr:from>
    <xdr:ext cx="469744" cy="259045"/>
    <xdr:sp macro="" textlink="">
      <xdr:nvSpPr>
        <xdr:cNvPr id="141" name="n_1mainValue【体育館・プール】&#10;一人当たり面積"/>
        <xdr:cNvSpPr txBox="1"/>
      </xdr:nvSpPr>
      <xdr:spPr>
        <a:xfrm>
          <a:off x="9391727" y="10106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64461</xdr:rowOff>
    </xdr:from>
    <xdr:ext cx="469744" cy="259045"/>
    <xdr:sp macro="" textlink="">
      <xdr:nvSpPr>
        <xdr:cNvPr id="142" name="n_2mainValue【体育館・プール】&#10;一人当たり面積"/>
        <xdr:cNvSpPr txBox="1"/>
      </xdr:nvSpPr>
      <xdr:spPr>
        <a:xfrm>
          <a:off x="8515427" y="11037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43" name="正方形/長方形 142"/>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44" name="正方形/長方形 143"/>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45" name="正方形/長方形 144"/>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6" name="正方形/長方形 145"/>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7" name="正方形/長方形 146"/>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48" name="正方形/長方形 147"/>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49" name="正方形/長方形 148"/>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50" name="正方形/長方形 149"/>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51" name="テキスト ボックス 150"/>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52" name="直線コネクタ 151"/>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153" name="テキスト ボックス 152"/>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54" name="直線コネクタ 153"/>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155" name="テキスト ボックス 154"/>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56" name="直線コネクタ 155"/>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57" name="テキスト ボックス 156"/>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58" name="直線コネクタ 157"/>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59" name="テキスト ボックス 158"/>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60" name="直線コネクタ 159"/>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61" name="テキスト ボックス 160"/>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62" name="直線コネクタ 161"/>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163" name="テキスト ボックス 162"/>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64" name="直線コネクタ 163"/>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65" name="テキスト ボックス 164"/>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66"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87</xdr:row>
      <xdr:rowOff>17145</xdr:rowOff>
    </xdr:to>
    <xdr:cxnSp macro="">
      <xdr:nvCxnSpPr>
        <xdr:cNvPr id="167" name="直線コネクタ 166"/>
        <xdr:cNvCxnSpPr/>
      </xdr:nvCxnSpPr>
      <xdr:spPr>
        <a:xfrm flipV="1">
          <a:off x="4634865" y="13335000"/>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20972</xdr:rowOff>
    </xdr:from>
    <xdr:ext cx="405111" cy="259045"/>
    <xdr:sp macro="" textlink="">
      <xdr:nvSpPr>
        <xdr:cNvPr id="168" name="【福祉施設】&#10;有形固定資産減価償却率最小値テキスト"/>
        <xdr:cNvSpPr txBox="1"/>
      </xdr:nvSpPr>
      <xdr:spPr>
        <a:xfrm>
          <a:off x="4673600" y="14937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87</xdr:row>
      <xdr:rowOff>17145</xdr:rowOff>
    </xdr:from>
    <xdr:to>
      <xdr:col>24</xdr:col>
      <xdr:colOff>152400</xdr:colOff>
      <xdr:row>87</xdr:row>
      <xdr:rowOff>17145</xdr:rowOff>
    </xdr:to>
    <xdr:cxnSp macro="">
      <xdr:nvCxnSpPr>
        <xdr:cNvPr id="169" name="直線コネクタ 168"/>
        <xdr:cNvCxnSpPr/>
      </xdr:nvCxnSpPr>
      <xdr:spPr>
        <a:xfrm>
          <a:off x="4546600" y="14933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170" name="【福祉施設】&#10;有形固定資産減価償却率最大値テキスト"/>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171" name="直線コネクタ 170"/>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36213</xdr:rowOff>
    </xdr:from>
    <xdr:ext cx="405111" cy="259045"/>
    <xdr:sp macro="" textlink="">
      <xdr:nvSpPr>
        <xdr:cNvPr id="172" name="【福祉施設】&#10;有形固定資産減価償却率平均値テキスト"/>
        <xdr:cNvSpPr txBox="1"/>
      </xdr:nvSpPr>
      <xdr:spPr>
        <a:xfrm>
          <a:off x="4673600" y="142665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57786</xdr:rowOff>
    </xdr:from>
    <xdr:to>
      <xdr:col>24</xdr:col>
      <xdr:colOff>114300</xdr:colOff>
      <xdr:row>83</xdr:row>
      <xdr:rowOff>159386</xdr:rowOff>
    </xdr:to>
    <xdr:sp macro="" textlink="">
      <xdr:nvSpPr>
        <xdr:cNvPr id="173" name="フローチャート: 判断 172"/>
        <xdr:cNvSpPr/>
      </xdr:nvSpPr>
      <xdr:spPr>
        <a:xfrm>
          <a:off x="4584700" y="14288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71120</xdr:rowOff>
    </xdr:from>
    <xdr:to>
      <xdr:col>20</xdr:col>
      <xdr:colOff>38100</xdr:colOff>
      <xdr:row>84</xdr:row>
      <xdr:rowOff>1270</xdr:rowOff>
    </xdr:to>
    <xdr:sp macro="" textlink="">
      <xdr:nvSpPr>
        <xdr:cNvPr id="174" name="フローチャート: 判断 173"/>
        <xdr:cNvSpPr/>
      </xdr:nvSpPr>
      <xdr:spPr>
        <a:xfrm>
          <a:off x="3746500" y="1430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82</xdr:row>
      <xdr:rowOff>17797</xdr:rowOff>
    </xdr:from>
    <xdr:ext cx="405111" cy="259045"/>
    <xdr:sp macro="" textlink="">
      <xdr:nvSpPr>
        <xdr:cNvPr id="175" name="n_1aveValue【福祉施設】&#10;有形固定資産減価償却率"/>
        <xdr:cNvSpPr txBox="1"/>
      </xdr:nvSpPr>
      <xdr:spPr>
        <a:xfrm>
          <a:off x="3582044" y="14076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83</xdr:row>
      <xdr:rowOff>95886</xdr:rowOff>
    </xdr:from>
    <xdr:to>
      <xdr:col>15</xdr:col>
      <xdr:colOff>101600</xdr:colOff>
      <xdr:row>84</xdr:row>
      <xdr:rowOff>26036</xdr:rowOff>
    </xdr:to>
    <xdr:sp macro="" textlink="">
      <xdr:nvSpPr>
        <xdr:cNvPr id="176" name="フローチャート: 判断 175"/>
        <xdr:cNvSpPr/>
      </xdr:nvSpPr>
      <xdr:spPr>
        <a:xfrm>
          <a:off x="2857500" y="1432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42563</xdr:rowOff>
    </xdr:from>
    <xdr:ext cx="405111" cy="259045"/>
    <xdr:sp macro="" textlink="">
      <xdr:nvSpPr>
        <xdr:cNvPr id="177" name="n_2aveValue【福祉施設】&#10;有形固定資産減価償却率"/>
        <xdr:cNvSpPr txBox="1"/>
      </xdr:nvSpPr>
      <xdr:spPr>
        <a:xfrm>
          <a:off x="2705744" y="14101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83</xdr:row>
      <xdr:rowOff>69214</xdr:rowOff>
    </xdr:from>
    <xdr:to>
      <xdr:col>10</xdr:col>
      <xdr:colOff>165100</xdr:colOff>
      <xdr:row>83</xdr:row>
      <xdr:rowOff>170814</xdr:rowOff>
    </xdr:to>
    <xdr:sp macro="" textlink="">
      <xdr:nvSpPr>
        <xdr:cNvPr id="178" name="フローチャート: 判断 177"/>
        <xdr:cNvSpPr/>
      </xdr:nvSpPr>
      <xdr:spPr>
        <a:xfrm>
          <a:off x="1968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82</xdr:row>
      <xdr:rowOff>15891</xdr:rowOff>
    </xdr:from>
    <xdr:ext cx="405111" cy="259045"/>
    <xdr:sp macro="" textlink="">
      <xdr:nvSpPr>
        <xdr:cNvPr id="179" name="n_3aveValue【福祉施設】&#10;有形固定資産減価償却率"/>
        <xdr:cNvSpPr txBox="1"/>
      </xdr:nvSpPr>
      <xdr:spPr>
        <a:xfrm>
          <a:off x="1816744" y="14074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80" name="テキスト ボックス 17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81" name="テキスト ボックス 18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82" name="テキスト ボックス 18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83" name="テキスト ボックス 18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84" name="テキスト ボックス 18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63500</xdr:rowOff>
    </xdr:from>
    <xdr:to>
      <xdr:col>20</xdr:col>
      <xdr:colOff>38100</xdr:colOff>
      <xdr:row>84</xdr:row>
      <xdr:rowOff>165100</xdr:rowOff>
    </xdr:to>
    <xdr:sp macro="" textlink="">
      <xdr:nvSpPr>
        <xdr:cNvPr id="185" name="楕円 184"/>
        <xdr:cNvSpPr/>
      </xdr:nvSpPr>
      <xdr:spPr>
        <a:xfrm>
          <a:off x="37465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84</xdr:row>
      <xdr:rowOff>128270</xdr:rowOff>
    </xdr:from>
    <xdr:to>
      <xdr:col>10</xdr:col>
      <xdr:colOff>165100</xdr:colOff>
      <xdr:row>85</xdr:row>
      <xdr:rowOff>58420</xdr:rowOff>
    </xdr:to>
    <xdr:sp macro="" textlink="">
      <xdr:nvSpPr>
        <xdr:cNvPr id="186" name="楕円 185"/>
        <xdr:cNvSpPr/>
      </xdr:nvSpPr>
      <xdr:spPr>
        <a:xfrm>
          <a:off x="1968500" y="1453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84</xdr:row>
      <xdr:rowOff>156227</xdr:rowOff>
    </xdr:from>
    <xdr:ext cx="405111" cy="259045"/>
    <xdr:sp macro="" textlink="">
      <xdr:nvSpPr>
        <xdr:cNvPr id="187" name="n_1mainValue【福祉施設】&#10;有形固定資産減価償却率"/>
        <xdr:cNvSpPr txBox="1"/>
      </xdr:nvSpPr>
      <xdr:spPr>
        <a:xfrm>
          <a:off x="3582044" y="14558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49547</xdr:rowOff>
    </xdr:from>
    <xdr:ext cx="405111" cy="259045"/>
    <xdr:sp macro="" textlink="">
      <xdr:nvSpPr>
        <xdr:cNvPr id="188" name="n_3mainValue【福祉施設】&#10;有形固定資産減価償却率"/>
        <xdr:cNvSpPr txBox="1"/>
      </xdr:nvSpPr>
      <xdr:spPr>
        <a:xfrm>
          <a:off x="1816744" y="1462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89" name="正方形/長方形 188"/>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90" name="正方形/長方形 189"/>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91" name="正方形/長方形 190"/>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92" name="正方形/長方形 191"/>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93" name="正方形/長方形 192"/>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94" name="正方形/長方形 193"/>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95" name="正方形/長方形 194"/>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96" name="正方形/長方形 195"/>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97" name="テキスト ボックス 196"/>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98" name="直線コネクタ 197"/>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199" name="直線コネクタ 198"/>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00" name="テキスト ボックス 199"/>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01" name="直線コネクタ 200"/>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02" name="テキスト ボックス 201"/>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03" name="直線コネクタ 202"/>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04" name="テキスト ボックス 203"/>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05" name="直線コネクタ 204"/>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06" name="テキスト ボックス 205"/>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07" name="直線コネクタ 206"/>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08" name="テキスト ボックス 207"/>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09" name="直線コネクタ 208"/>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10" name="テキスト ボックス 209"/>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11" name="直線コネクタ 21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12" name="テキスト ボックス 21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13"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160564</xdr:rowOff>
    </xdr:from>
    <xdr:to>
      <xdr:col>54</xdr:col>
      <xdr:colOff>189865</xdr:colOff>
      <xdr:row>86</xdr:row>
      <xdr:rowOff>159584</xdr:rowOff>
    </xdr:to>
    <xdr:cxnSp macro="">
      <xdr:nvCxnSpPr>
        <xdr:cNvPr id="214" name="直線コネクタ 213"/>
        <xdr:cNvCxnSpPr/>
      </xdr:nvCxnSpPr>
      <xdr:spPr>
        <a:xfrm flipV="1">
          <a:off x="10476865" y="13362214"/>
          <a:ext cx="0" cy="154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163411</xdr:rowOff>
    </xdr:from>
    <xdr:ext cx="469744" cy="259045"/>
    <xdr:sp macro="" textlink="">
      <xdr:nvSpPr>
        <xdr:cNvPr id="215" name="【福祉施設】&#10;一人当たり面積最小値テキスト"/>
        <xdr:cNvSpPr txBox="1"/>
      </xdr:nvSpPr>
      <xdr:spPr>
        <a:xfrm>
          <a:off x="10515600" y="1490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159584</xdr:rowOff>
    </xdr:from>
    <xdr:to>
      <xdr:col>55</xdr:col>
      <xdr:colOff>88900</xdr:colOff>
      <xdr:row>86</xdr:row>
      <xdr:rowOff>159584</xdr:rowOff>
    </xdr:to>
    <xdr:cxnSp macro="">
      <xdr:nvCxnSpPr>
        <xdr:cNvPr id="216" name="直線コネクタ 215"/>
        <xdr:cNvCxnSpPr/>
      </xdr:nvCxnSpPr>
      <xdr:spPr>
        <a:xfrm>
          <a:off x="10388600" y="14904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107241</xdr:rowOff>
    </xdr:from>
    <xdr:ext cx="469744" cy="259045"/>
    <xdr:sp macro="" textlink="">
      <xdr:nvSpPr>
        <xdr:cNvPr id="217" name="【福祉施設】&#10;一人当たり面積最大値テキスト"/>
        <xdr:cNvSpPr txBox="1"/>
      </xdr:nvSpPr>
      <xdr:spPr>
        <a:xfrm>
          <a:off x="10515600" y="13137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160564</xdr:rowOff>
    </xdr:from>
    <xdr:to>
      <xdr:col>55</xdr:col>
      <xdr:colOff>88900</xdr:colOff>
      <xdr:row>77</xdr:row>
      <xdr:rowOff>160564</xdr:rowOff>
    </xdr:to>
    <xdr:cxnSp macro="">
      <xdr:nvCxnSpPr>
        <xdr:cNvPr id="218" name="直線コネクタ 217"/>
        <xdr:cNvCxnSpPr/>
      </xdr:nvCxnSpPr>
      <xdr:spPr>
        <a:xfrm>
          <a:off x="10388600" y="1336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131625</xdr:rowOff>
    </xdr:from>
    <xdr:ext cx="469744" cy="259045"/>
    <xdr:sp macro="" textlink="">
      <xdr:nvSpPr>
        <xdr:cNvPr id="219" name="【福祉施設】&#10;一人当たり面積平均値テキスト"/>
        <xdr:cNvSpPr txBox="1"/>
      </xdr:nvSpPr>
      <xdr:spPr>
        <a:xfrm>
          <a:off x="10515600" y="145334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153198</xdr:rowOff>
    </xdr:from>
    <xdr:to>
      <xdr:col>55</xdr:col>
      <xdr:colOff>50800</xdr:colOff>
      <xdr:row>85</xdr:row>
      <xdr:rowOff>83348</xdr:rowOff>
    </xdr:to>
    <xdr:sp macro="" textlink="">
      <xdr:nvSpPr>
        <xdr:cNvPr id="220" name="フローチャート: 判断 219"/>
        <xdr:cNvSpPr/>
      </xdr:nvSpPr>
      <xdr:spPr>
        <a:xfrm>
          <a:off x="10426700" y="1455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221" name="フローチャート: 判断 220"/>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85</xdr:row>
      <xdr:rowOff>93417</xdr:rowOff>
    </xdr:from>
    <xdr:ext cx="469744" cy="259045"/>
    <xdr:sp macro="" textlink="">
      <xdr:nvSpPr>
        <xdr:cNvPr id="222" name="n_1aveValue【福祉施設】&#10;一人当たり面積"/>
        <xdr:cNvSpPr txBox="1"/>
      </xdr:nvSpPr>
      <xdr:spPr>
        <a:xfrm>
          <a:off x="9391727" y="14666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85</xdr:row>
      <xdr:rowOff>10813</xdr:rowOff>
    </xdr:from>
    <xdr:to>
      <xdr:col>46</xdr:col>
      <xdr:colOff>38100</xdr:colOff>
      <xdr:row>85</xdr:row>
      <xdr:rowOff>112413</xdr:rowOff>
    </xdr:to>
    <xdr:sp macro="" textlink="">
      <xdr:nvSpPr>
        <xdr:cNvPr id="223" name="フローチャート: 判断 222"/>
        <xdr:cNvSpPr/>
      </xdr:nvSpPr>
      <xdr:spPr>
        <a:xfrm>
          <a:off x="8699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128940</xdr:rowOff>
    </xdr:from>
    <xdr:ext cx="469744" cy="259045"/>
    <xdr:sp macro="" textlink="">
      <xdr:nvSpPr>
        <xdr:cNvPr id="224" name="n_2aveValue【福祉施設】&#10;一人当たり面積"/>
        <xdr:cNvSpPr txBox="1"/>
      </xdr:nvSpPr>
      <xdr:spPr>
        <a:xfrm>
          <a:off x="8515427" y="1435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85</xdr:row>
      <xdr:rowOff>33674</xdr:rowOff>
    </xdr:from>
    <xdr:to>
      <xdr:col>41</xdr:col>
      <xdr:colOff>101600</xdr:colOff>
      <xdr:row>85</xdr:row>
      <xdr:rowOff>135274</xdr:rowOff>
    </xdr:to>
    <xdr:sp macro="" textlink="">
      <xdr:nvSpPr>
        <xdr:cNvPr id="225" name="フローチャート: 判断 224"/>
        <xdr:cNvSpPr/>
      </xdr:nvSpPr>
      <xdr:spPr>
        <a:xfrm>
          <a:off x="7810500" y="14606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85</xdr:row>
      <xdr:rowOff>126401</xdr:rowOff>
    </xdr:from>
    <xdr:ext cx="469744" cy="259045"/>
    <xdr:sp macro="" textlink="">
      <xdr:nvSpPr>
        <xdr:cNvPr id="226" name="n_3aveValue【福祉施設】&#10;一人当たり面積"/>
        <xdr:cNvSpPr txBox="1"/>
      </xdr:nvSpPr>
      <xdr:spPr>
        <a:xfrm>
          <a:off x="7626427" y="14699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27" name="テキスト ボックス 226"/>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28" name="テキスト ボックス 227"/>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29" name="テキスト ボックス 228"/>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30" name="テキスト ボックス 229"/>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31" name="テキスト ボックス 230"/>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82</xdr:row>
      <xdr:rowOff>164302</xdr:rowOff>
    </xdr:from>
    <xdr:to>
      <xdr:col>50</xdr:col>
      <xdr:colOff>165100</xdr:colOff>
      <xdr:row>83</xdr:row>
      <xdr:rowOff>94452</xdr:rowOff>
    </xdr:to>
    <xdr:sp macro="" textlink="">
      <xdr:nvSpPr>
        <xdr:cNvPr id="232" name="楕円 231"/>
        <xdr:cNvSpPr/>
      </xdr:nvSpPr>
      <xdr:spPr>
        <a:xfrm>
          <a:off x="9588500" y="14223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13426</xdr:rowOff>
    </xdr:from>
    <xdr:to>
      <xdr:col>41</xdr:col>
      <xdr:colOff>101600</xdr:colOff>
      <xdr:row>83</xdr:row>
      <xdr:rowOff>115026</xdr:rowOff>
    </xdr:to>
    <xdr:sp macro="" textlink="">
      <xdr:nvSpPr>
        <xdr:cNvPr id="233" name="楕円 232"/>
        <xdr:cNvSpPr/>
      </xdr:nvSpPr>
      <xdr:spPr>
        <a:xfrm>
          <a:off x="7810500" y="14243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81</xdr:row>
      <xdr:rowOff>110979</xdr:rowOff>
    </xdr:from>
    <xdr:ext cx="469744" cy="259045"/>
    <xdr:sp macro="" textlink="">
      <xdr:nvSpPr>
        <xdr:cNvPr id="234" name="n_1mainValue【福祉施設】&#10;一人当たり面積"/>
        <xdr:cNvSpPr txBox="1"/>
      </xdr:nvSpPr>
      <xdr:spPr>
        <a:xfrm>
          <a:off x="9391727" y="13998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81</xdr:row>
      <xdr:rowOff>131553</xdr:rowOff>
    </xdr:from>
    <xdr:ext cx="469744" cy="259045"/>
    <xdr:sp macro="" textlink="">
      <xdr:nvSpPr>
        <xdr:cNvPr id="235" name="n_3mainValue【福祉施設】&#10;一人当たり面積"/>
        <xdr:cNvSpPr txBox="1"/>
      </xdr:nvSpPr>
      <xdr:spPr>
        <a:xfrm>
          <a:off x="7626427" y="14019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36" name="正方形/長方形 23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37" name="正方形/長方形 236"/>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38" name="正方形/長方形 237"/>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39" name="正方形/長方形 238"/>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40" name="正方形/長方形 239"/>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41" name="正方形/長方形 240"/>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42" name="正方形/長方形 241"/>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43" name="正方形/長方形 242"/>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44" name="テキスト ボックス 243"/>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45" name="直線コネクタ 244"/>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246" name="テキスト ボックス 245"/>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47" name="直線コネクタ 246"/>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248" name="テキスト ボックス 247"/>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49" name="直線コネクタ 248"/>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50" name="テキスト ボックス 249"/>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51" name="直線コネクタ 250"/>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52" name="テキスト ボックス 251"/>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53" name="直線コネクタ 252"/>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254" name="テキスト ボックス 253"/>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55" name="直線コネクタ 25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56" name="テキスト ボックス 255"/>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57"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108</xdr:row>
      <xdr:rowOff>156211</xdr:rowOff>
    </xdr:to>
    <xdr:cxnSp macro="">
      <xdr:nvCxnSpPr>
        <xdr:cNvPr id="258" name="直線コネクタ 257"/>
        <xdr:cNvCxnSpPr/>
      </xdr:nvCxnSpPr>
      <xdr:spPr>
        <a:xfrm flipV="1">
          <a:off x="4634865" y="17221200"/>
          <a:ext cx="0" cy="1451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160038</xdr:rowOff>
    </xdr:from>
    <xdr:ext cx="405111" cy="259045"/>
    <xdr:sp macro="" textlink="">
      <xdr:nvSpPr>
        <xdr:cNvPr id="259" name="【市民会館】&#10;有形固定資産減価償却率最小値テキスト"/>
        <xdr:cNvSpPr txBox="1"/>
      </xdr:nvSpPr>
      <xdr:spPr>
        <a:xfrm>
          <a:off x="4673600" y="18676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156211</xdr:rowOff>
    </xdr:from>
    <xdr:to>
      <xdr:col>24</xdr:col>
      <xdr:colOff>152400</xdr:colOff>
      <xdr:row>108</xdr:row>
      <xdr:rowOff>156211</xdr:rowOff>
    </xdr:to>
    <xdr:cxnSp macro="">
      <xdr:nvCxnSpPr>
        <xdr:cNvPr id="260" name="直線コネクタ 259"/>
        <xdr:cNvCxnSpPr/>
      </xdr:nvCxnSpPr>
      <xdr:spPr>
        <a:xfrm>
          <a:off x="4546600" y="18672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469744" cy="259045"/>
    <xdr:sp macro="" textlink="">
      <xdr:nvSpPr>
        <xdr:cNvPr id="261" name="【市民会館】&#10;有形固定資産減価償却率最大値テキスト"/>
        <xdr:cNvSpPr txBox="1"/>
      </xdr:nvSpPr>
      <xdr:spPr>
        <a:xfrm>
          <a:off x="4673600" y="1699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262" name="直線コネクタ 261"/>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154703</xdr:rowOff>
    </xdr:from>
    <xdr:ext cx="405111" cy="259045"/>
    <xdr:sp macro="" textlink="">
      <xdr:nvSpPr>
        <xdr:cNvPr id="263" name="【市民会館】&#10;有形固定資産減価償却率平均値テキスト"/>
        <xdr:cNvSpPr txBox="1"/>
      </xdr:nvSpPr>
      <xdr:spPr>
        <a:xfrm>
          <a:off x="4673600" y="181569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4826</xdr:rowOff>
    </xdr:from>
    <xdr:to>
      <xdr:col>24</xdr:col>
      <xdr:colOff>114300</xdr:colOff>
      <xdr:row>106</xdr:row>
      <xdr:rowOff>106426</xdr:rowOff>
    </xdr:to>
    <xdr:sp macro="" textlink="">
      <xdr:nvSpPr>
        <xdr:cNvPr id="264" name="フローチャート: 判断 263"/>
        <xdr:cNvSpPr/>
      </xdr:nvSpPr>
      <xdr:spPr>
        <a:xfrm>
          <a:off x="4584700" y="18178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41402</xdr:rowOff>
    </xdr:from>
    <xdr:to>
      <xdr:col>20</xdr:col>
      <xdr:colOff>38100</xdr:colOff>
      <xdr:row>106</xdr:row>
      <xdr:rowOff>143002</xdr:rowOff>
    </xdr:to>
    <xdr:sp macro="" textlink="">
      <xdr:nvSpPr>
        <xdr:cNvPr id="265" name="フローチャート: 判断 264"/>
        <xdr:cNvSpPr/>
      </xdr:nvSpPr>
      <xdr:spPr>
        <a:xfrm>
          <a:off x="3746500" y="18215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134129</xdr:rowOff>
    </xdr:from>
    <xdr:ext cx="405111" cy="259045"/>
    <xdr:sp macro="" textlink="">
      <xdr:nvSpPr>
        <xdr:cNvPr id="266" name="n_1aveValue【市民会館】&#10;有形固定資産減価償却率"/>
        <xdr:cNvSpPr txBox="1"/>
      </xdr:nvSpPr>
      <xdr:spPr>
        <a:xfrm>
          <a:off x="3582044" y="18307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29972</xdr:rowOff>
    </xdr:from>
    <xdr:to>
      <xdr:col>15</xdr:col>
      <xdr:colOff>101600</xdr:colOff>
      <xdr:row>106</xdr:row>
      <xdr:rowOff>131572</xdr:rowOff>
    </xdr:to>
    <xdr:sp macro="" textlink="">
      <xdr:nvSpPr>
        <xdr:cNvPr id="267" name="フローチャート: 判断 266"/>
        <xdr:cNvSpPr/>
      </xdr:nvSpPr>
      <xdr:spPr>
        <a:xfrm>
          <a:off x="2857500" y="1820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104</xdr:row>
      <xdr:rowOff>148099</xdr:rowOff>
    </xdr:from>
    <xdr:ext cx="405111" cy="259045"/>
    <xdr:sp macro="" textlink="">
      <xdr:nvSpPr>
        <xdr:cNvPr id="268" name="n_2aveValue【市民会館】&#10;有形固定資産減価償却率"/>
        <xdr:cNvSpPr txBox="1"/>
      </xdr:nvSpPr>
      <xdr:spPr>
        <a:xfrm>
          <a:off x="2705744" y="17978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106</xdr:row>
      <xdr:rowOff>128270</xdr:rowOff>
    </xdr:from>
    <xdr:to>
      <xdr:col>10</xdr:col>
      <xdr:colOff>165100</xdr:colOff>
      <xdr:row>107</xdr:row>
      <xdr:rowOff>58420</xdr:rowOff>
    </xdr:to>
    <xdr:sp macro="" textlink="">
      <xdr:nvSpPr>
        <xdr:cNvPr id="269" name="フローチャート: 判断 268"/>
        <xdr:cNvSpPr/>
      </xdr:nvSpPr>
      <xdr:spPr>
        <a:xfrm>
          <a:off x="1968500" y="1830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105</xdr:row>
      <xdr:rowOff>74947</xdr:rowOff>
    </xdr:from>
    <xdr:ext cx="405111" cy="259045"/>
    <xdr:sp macro="" textlink="">
      <xdr:nvSpPr>
        <xdr:cNvPr id="270" name="n_3aveValue【市民会館】&#10;有形固定資産減価償却率"/>
        <xdr:cNvSpPr txBox="1"/>
      </xdr:nvSpPr>
      <xdr:spPr>
        <a:xfrm>
          <a:off x="1816744" y="18077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71" name="テキスト ボックス 270"/>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72" name="テキスト ボックス 271"/>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73" name="テキスト ボックス 272"/>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74" name="テキスト ボックス 273"/>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75" name="テキスト ボックス 274"/>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25400</xdr:rowOff>
    </xdr:from>
    <xdr:to>
      <xdr:col>20</xdr:col>
      <xdr:colOff>38100</xdr:colOff>
      <xdr:row>104</xdr:row>
      <xdr:rowOff>127000</xdr:rowOff>
    </xdr:to>
    <xdr:sp macro="" textlink="">
      <xdr:nvSpPr>
        <xdr:cNvPr id="276" name="楕円 275"/>
        <xdr:cNvSpPr/>
      </xdr:nvSpPr>
      <xdr:spPr>
        <a:xfrm>
          <a:off x="3746500" y="1785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102</xdr:row>
      <xdr:rowOff>143527</xdr:rowOff>
    </xdr:from>
    <xdr:ext cx="405111" cy="259045"/>
    <xdr:sp macro="" textlink="">
      <xdr:nvSpPr>
        <xdr:cNvPr id="277" name="n_1mainValue【市民会館】&#10;有形固定資産減価償却率"/>
        <xdr:cNvSpPr txBox="1"/>
      </xdr:nvSpPr>
      <xdr:spPr>
        <a:xfrm>
          <a:off x="3582044" y="1763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78" name="正方形/長方形 277"/>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79" name="正方形/長方形 278"/>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0" name="正方形/長方形 279"/>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1" name="正方形/長方形 280"/>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82" name="正方形/長方形 281"/>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83" name="正方形/長方形 282"/>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84" name="正方形/長方形 283"/>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85" name="正方形/長方形 284"/>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86" name="テキスト ボックス 285"/>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87" name="直線コネクタ 286"/>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88" name="直線コネクタ 287"/>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89" name="テキスト ボックス 288"/>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90" name="直線コネクタ 289"/>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91" name="テキスト ボックス 290"/>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92" name="直線コネクタ 291"/>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93" name="テキスト ボックス 292"/>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94" name="直線コネクタ 293"/>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95" name="テキスト ボックス 294"/>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96" name="直線コネクタ 295"/>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97" name="テキスト ボックス 296"/>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98" name="直線コネクタ 297"/>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99" name="テキスト ボックス 298"/>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00"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44196</xdr:rowOff>
    </xdr:from>
    <xdr:to>
      <xdr:col>54</xdr:col>
      <xdr:colOff>189865</xdr:colOff>
      <xdr:row>108</xdr:row>
      <xdr:rowOff>129539</xdr:rowOff>
    </xdr:to>
    <xdr:cxnSp macro="">
      <xdr:nvCxnSpPr>
        <xdr:cNvPr id="301" name="直線コネクタ 300"/>
        <xdr:cNvCxnSpPr/>
      </xdr:nvCxnSpPr>
      <xdr:spPr>
        <a:xfrm flipV="1">
          <a:off x="10476865" y="17360646"/>
          <a:ext cx="0" cy="1285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302" name="【市民会館】&#10;一人当たり面積最小値テキスト"/>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303" name="直線コネクタ 302"/>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162323</xdr:rowOff>
    </xdr:from>
    <xdr:ext cx="469744" cy="259045"/>
    <xdr:sp macro="" textlink="">
      <xdr:nvSpPr>
        <xdr:cNvPr id="304" name="【市民会館】&#10;一人当たり面積最大値テキスト"/>
        <xdr:cNvSpPr txBox="1"/>
      </xdr:nvSpPr>
      <xdr:spPr>
        <a:xfrm>
          <a:off x="10515600" y="17135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44196</xdr:rowOff>
    </xdr:from>
    <xdr:to>
      <xdr:col>55</xdr:col>
      <xdr:colOff>88900</xdr:colOff>
      <xdr:row>101</xdr:row>
      <xdr:rowOff>44196</xdr:rowOff>
    </xdr:to>
    <xdr:cxnSp macro="">
      <xdr:nvCxnSpPr>
        <xdr:cNvPr id="305" name="直線コネクタ 304"/>
        <xdr:cNvCxnSpPr/>
      </xdr:nvCxnSpPr>
      <xdr:spPr>
        <a:xfrm>
          <a:off x="10388600" y="17360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48785</xdr:rowOff>
    </xdr:from>
    <xdr:ext cx="469744" cy="259045"/>
    <xdr:sp macro="" textlink="">
      <xdr:nvSpPr>
        <xdr:cNvPr id="306" name="【市民会館】&#10;一人当たり面積平均値テキスト"/>
        <xdr:cNvSpPr txBox="1"/>
      </xdr:nvSpPr>
      <xdr:spPr>
        <a:xfrm>
          <a:off x="10515600" y="182224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70358</xdr:rowOff>
    </xdr:from>
    <xdr:to>
      <xdr:col>55</xdr:col>
      <xdr:colOff>50800</xdr:colOff>
      <xdr:row>107</xdr:row>
      <xdr:rowOff>508</xdr:rowOff>
    </xdr:to>
    <xdr:sp macro="" textlink="">
      <xdr:nvSpPr>
        <xdr:cNvPr id="307" name="フローチャート: 判断 306"/>
        <xdr:cNvSpPr/>
      </xdr:nvSpPr>
      <xdr:spPr>
        <a:xfrm>
          <a:off x="10426700" y="18244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93599</xdr:rowOff>
    </xdr:from>
    <xdr:to>
      <xdr:col>50</xdr:col>
      <xdr:colOff>165100</xdr:colOff>
      <xdr:row>107</xdr:row>
      <xdr:rowOff>23749</xdr:rowOff>
    </xdr:to>
    <xdr:sp macro="" textlink="">
      <xdr:nvSpPr>
        <xdr:cNvPr id="308" name="フローチャート: 判断 307"/>
        <xdr:cNvSpPr/>
      </xdr:nvSpPr>
      <xdr:spPr>
        <a:xfrm>
          <a:off x="9588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107</xdr:row>
      <xdr:rowOff>14876</xdr:rowOff>
    </xdr:from>
    <xdr:ext cx="469744" cy="259045"/>
    <xdr:sp macro="" textlink="">
      <xdr:nvSpPr>
        <xdr:cNvPr id="309" name="n_1aveValue【市民会館】&#10;一人当たり面積"/>
        <xdr:cNvSpPr txBox="1"/>
      </xdr:nvSpPr>
      <xdr:spPr>
        <a:xfrm>
          <a:off x="9391727" y="18360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106</xdr:row>
      <xdr:rowOff>138557</xdr:rowOff>
    </xdr:from>
    <xdr:to>
      <xdr:col>46</xdr:col>
      <xdr:colOff>38100</xdr:colOff>
      <xdr:row>107</xdr:row>
      <xdr:rowOff>68707</xdr:rowOff>
    </xdr:to>
    <xdr:sp macro="" textlink="">
      <xdr:nvSpPr>
        <xdr:cNvPr id="310" name="フローチャート: 判断 309"/>
        <xdr:cNvSpPr/>
      </xdr:nvSpPr>
      <xdr:spPr>
        <a:xfrm>
          <a:off x="8699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85234</xdr:rowOff>
    </xdr:from>
    <xdr:ext cx="469744" cy="259045"/>
    <xdr:sp macro="" textlink="">
      <xdr:nvSpPr>
        <xdr:cNvPr id="311" name="n_2aveValue【市民会館】&#10;一人当たり面積"/>
        <xdr:cNvSpPr txBox="1"/>
      </xdr:nvSpPr>
      <xdr:spPr>
        <a:xfrm>
          <a:off x="85154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107</xdr:row>
      <xdr:rowOff>3302</xdr:rowOff>
    </xdr:from>
    <xdr:to>
      <xdr:col>41</xdr:col>
      <xdr:colOff>101600</xdr:colOff>
      <xdr:row>107</xdr:row>
      <xdr:rowOff>104902</xdr:rowOff>
    </xdr:to>
    <xdr:sp macro="" textlink="">
      <xdr:nvSpPr>
        <xdr:cNvPr id="312" name="フローチャート: 判断 311"/>
        <xdr:cNvSpPr/>
      </xdr:nvSpPr>
      <xdr:spPr>
        <a:xfrm>
          <a:off x="7810500" y="1834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105</xdr:row>
      <xdr:rowOff>121429</xdr:rowOff>
    </xdr:from>
    <xdr:ext cx="469744" cy="259045"/>
    <xdr:sp macro="" textlink="">
      <xdr:nvSpPr>
        <xdr:cNvPr id="313" name="n_3aveValue【市民会館】&#10;一人当たり面積"/>
        <xdr:cNvSpPr txBox="1"/>
      </xdr:nvSpPr>
      <xdr:spPr>
        <a:xfrm>
          <a:off x="7626427" y="1812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14" name="テキスト ボックス 31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15" name="テキスト ボックス 31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16" name="テキスト ボックス 31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17" name="テキスト ボックス 31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18" name="テキスト ボックス 31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102</xdr:row>
      <xdr:rowOff>98552</xdr:rowOff>
    </xdr:from>
    <xdr:to>
      <xdr:col>50</xdr:col>
      <xdr:colOff>165100</xdr:colOff>
      <xdr:row>103</xdr:row>
      <xdr:rowOff>28702</xdr:rowOff>
    </xdr:to>
    <xdr:sp macro="" textlink="">
      <xdr:nvSpPr>
        <xdr:cNvPr id="319" name="楕円 318"/>
        <xdr:cNvSpPr/>
      </xdr:nvSpPr>
      <xdr:spPr>
        <a:xfrm>
          <a:off x="9588500" y="1758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101</xdr:row>
      <xdr:rowOff>45229</xdr:rowOff>
    </xdr:from>
    <xdr:ext cx="469744" cy="259045"/>
    <xdr:sp macro="" textlink="">
      <xdr:nvSpPr>
        <xdr:cNvPr id="320" name="n_1mainValue【市民会館】&#10;一人当たり面積"/>
        <xdr:cNvSpPr txBox="1"/>
      </xdr:nvSpPr>
      <xdr:spPr>
        <a:xfrm>
          <a:off x="9391727" y="17361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21" name="正方形/長方形 32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22" name="正方形/長方形 321"/>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23" name="正方形/長方形 322"/>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24" name="正方形/長方形 323"/>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25" name="正方形/長方形 324"/>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26" name="正方形/長方形 325"/>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27" name="正方形/長方形 326"/>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28" name="正方形/長方形 327"/>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29" name="正方形/長方形 328"/>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30" name="正方形/長方形 329"/>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31" name="正方形/長方形 330"/>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32" name="正方形/長方形 331"/>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33" name="正方形/長方形 332"/>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34" name="正方形/長方形 333"/>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35" name="正方形/長方形 334"/>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36" name="正方形/長方形 335"/>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37" name="正方形/長方形 33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38" name="正方形/長方形 33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39" name="正方形/長方形 33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40" name="正方形/長方形 33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41" name="正方形/長方形 34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42" name="正方形/長方形 34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43" name="正方形/長方形 34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44" name="正方形/長方形 343"/>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345" name="正方形/長方形 34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46" name="正方形/長方形 34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47" name="正方形/長方形 34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48" name="正方形/長方形 34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49" name="正方形/長方形 34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50" name="正方形/長方形 34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51" name="正方形/長方形 35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52" name="正方形/長方形 351"/>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353" name="正方形/長方形 35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54" name="正方形/長方形 35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55" name="正方形/長方形 35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56" name="正方形/長方形 35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57" name="正方形/長方形 35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58" name="正方形/長方形 35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59" name="正方形/長方形 35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60" name="正方形/長方形 35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361" name="テキスト ボックス 36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362" name="直線コネクタ 36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363" name="直線コネクタ 362"/>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364" name="テキスト ボックス 363"/>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365" name="直線コネクタ 364"/>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366" name="テキスト ボックス 365"/>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367" name="直線コネクタ 366"/>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368" name="テキスト ボックス 367"/>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369" name="直線コネクタ 368"/>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370" name="テキスト ボックス 369"/>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371" name="直線コネクタ 370"/>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372" name="テキスト ボックス 371"/>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373" name="直線コネクタ 372"/>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374" name="テキスト ボックス 373"/>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375" name="直線コネクタ 374"/>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376" name="テキスト ボックス 375"/>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377"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127907</xdr:rowOff>
    </xdr:to>
    <xdr:cxnSp macro="">
      <xdr:nvCxnSpPr>
        <xdr:cNvPr id="378" name="直線コネクタ 377"/>
        <xdr:cNvCxnSpPr/>
      </xdr:nvCxnSpPr>
      <xdr:spPr>
        <a:xfrm flipV="1">
          <a:off x="16318864" y="13280571"/>
          <a:ext cx="0" cy="1592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131734</xdr:rowOff>
    </xdr:from>
    <xdr:ext cx="340478" cy="259045"/>
    <xdr:sp macro="" textlink="">
      <xdr:nvSpPr>
        <xdr:cNvPr id="379" name="【消防施設】&#10;有形固定資産減価償却率最小値テキスト"/>
        <xdr:cNvSpPr txBox="1"/>
      </xdr:nvSpPr>
      <xdr:spPr>
        <a:xfrm>
          <a:off x="16357600" y="148764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127907</xdr:rowOff>
    </xdr:from>
    <xdr:to>
      <xdr:col>86</xdr:col>
      <xdr:colOff>25400</xdr:colOff>
      <xdr:row>86</xdr:row>
      <xdr:rowOff>127907</xdr:rowOff>
    </xdr:to>
    <xdr:cxnSp macro="">
      <xdr:nvCxnSpPr>
        <xdr:cNvPr id="380" name="直線コネクタ 379"/>
        <xdr:cNvCxnSpPr/>
      </xdr:nvCxnSpPr>
      <xdr:spPr>
        <a:xfrm>
          <a:off x="16230600" y="14872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381" name="【消防施設】&#10;有形固定資産減価償却率最大値テキスト"/>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382" name="直線コネクタ 381"/>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138809</xdr:rowOff>
    </xdr:from>
    <xdr:ext cx="405111" cy="259045"/>
    <xdr:sp macro="" textlink="">
      <xdr:nvSpPr>
        <xdr:cNvPr id="383" name="【消防施設】&#10;有形固定資産減価償却率平均値テキスト"/>
        <xdr:cNvSpPr txBox="1"/>
      </xdr:nvSpPr>
      <xdr:spPr>
        <a:xfrm>
          <a:off x="16357600" y="138548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160382</xdr:rowOff>
    </xdr:from>
    <xdr:to>
      <xdr:col>85</xdr:col>
      <xdr:colOff>177800</xdr:colOff>
      <xdr:row>81</xdr:row>
      <xdr:rowOff>90532</xdr:rowOff>
    </xdr:to>
    <xdr:sp macro="" textlink="">
      <xdr:nvSpPr>
        <xdr:cNvPr id="384" name="フローチャート: 判断 383"/>
        <xdr:cNvSpPr/>
      </xdr:nvSpPr>
      <xdr:spPr>
        <a:xfrm>
          <a:off x="16268700" y="13876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28121</xdr:rowOff>
    </xdr:from>
    <xdr:to>
      <xdr:col>81</xdr:col>
      <xdr:colOff>101600</xdr:colOff>
      <xdr:row>81</xdr:row>
      <xdr:rowOff>129721</xdr:rowOff>
    </xdr:to>
    <xdr:sp macro="" textlink="">
      <xdr:nvSpPr>
        <xdr:cNvPr id="385" name="フローチャート: 判断 384"/>
        <xdr:cNvSpPr/>
      </xdr:nvSpPr>
      <xdr:spPr>
        <a:xfrm>
          <a:off x="15430500" y="13915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79</xdr:row>
      <xdr:rowOff>146248</xdr:rowOff>
    </xdr:from>
    <xdr:ext cx="405111" cy="259045"/>
    <xdr:sp macro="" textlink="">
      <xdr:nvSpPr>
        <xdr:cNvPr id="386" name="n_1aveValue【消防施設】&#10;有形固定資産減価償却率"/>
        <xdr:cNvSpPr txBox="1"/>
      </xdr:nvSpPr>
      <xdr:spPr>
        <a:xfrm>
          <a:off x="15266044" y="136907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153851</xdr:rowOff>
    </xdr:from>
    <xdr:to>
      <xdr:col>76</xdr:col>
      <xdr:colOff>165100</xdr:colOff>
      <xdr:row>81</xdr:row>
      <xdr:rowOff>84001</xdr:rowOff>
    </xdr:to>
    <xdr:sp macro="" textlink="">
      <xdr:nvSpPr>
        <xdr:cNvPr id="387" name="フローチャート: 判断 386"/>
        <xdr:cNvSpPr/>
      </xdr:nvSpPr>
      <xdr:spPr>
        <a:xfrm>
          <a:off x="145415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79</xdr:row>
      <xdr:rowOff>100528</xdr:rowOff>
    </xdr:from>
    <xdr:ext cx="405111" cy="259045"/>
    <xdr:sp macro="" textlink="">
      <xdr:nvSpPr>
        <xdr:cNvPr id="388" name="n_2aveValue【消防施設】&#10;有形固定資産減価償却率"/>
        <xdr:cNvSpPr txBox="1"/>
      </xdr:nvSpPr>
      <xdr:spPr>
        <a:xfrm>
          <a:off x="14389744" y="13645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80</xdr:row>
      <xdr:rowOff>122827</xdr:rowOff>
    </xdr:from>
    <xdr:to>
      <xdr:col>72</xdr:col>
      <xdr:colOff>38100</xdr:colOff>
      <xdr:row>81</xdr:row>
      <xdr:rowOff>52977</xdr:rowOff>
    </xdr:to>
    <xdr:sp macro="" textlink="">
      <xdr:nvSpPr>
        <xdr:cNvPr id="389" name="フローチャート: 判断 388"/>
        <xdr:cNvSpPr/>
      </xdr:nvSpPr>
      <xdr:spPr>
        <a:xfrm>
          <a:off x="13652500" y="1383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79</xdr:row>
      <xdr:rowOff>69504</xdr:rowOff>
    </xdr:from>
    <xdr:ext cx="405111" cy="259045"/>
    <xdr:sp macro="" textlink="">
      <xdr:nvSpPr>
        <xdr:cNvPr id="390" name="n_3aveValue【消防施設】&#10;有形固定資産減価償却率"/>
        <xdr:cNvSpPr txBox="1"/>
      </xdr:nvSpPr>
      <xdr:spPr>
        <a:xfrm>
          <a:off x="13500744" y="136140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391" name="テキスト ボックス 390"/>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392" name="テキスト ボックス 391"/>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393" name="テキスト ボックス 392"/>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394" name="テキスト ボックス 393"/>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395" name="テキスト ボックス 394"/>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50981</xdr:rowOff>
    </xdr:from>
    <xdr:to>
      <xdr:col>81</xdr:col>
      <xdr:colOff>101600</xdr:colOff>
      <xdr:row>81</xdr:row>
      <xdr:rowOff>152581</xdr:rowOff>
    </xdr:to>
    <xdr:sp macro="" textlink="">
      <xdr:nvSpPr>
        <xdr:cNvPr id="396" name="楕円 395"/>
        <xdr:cNvSpPr/>
      </xdr:nvSpPr>
      <xdr:spPr>
        <a:xfrm>
          <a:off x="15430500" y="1393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144055</xdr:rowOff>
    </xdr:from>
    <xdr:to>
      <xdr:col>76</xdr:col>
      <xdr:colOff>165100</xdr:colOff>
      <xdr:row>82</xdr:row>
      <xdr:rowOff>74205</xdr:rowOff>
    </xdr:to>
    <xdr:sp macro="" textlink="">
      <xdr:nvSpPr>
        <xdr:cNvPr id="397" name="楕円 396"/>
        <xdr:cNvSpPr/>
      </xdr:nvSpPr>
      <xdr:spPr>
        <a:xfrm>
          <a:off x="14541500" y="1403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101781</xdr:rowOff>
    </xdr:from>
    <xdr:to>
      <xdr:col>81</xdr:col>
      <xdr:colOff>50800</xdr:colOff>
      <xdr:row>82</xdr:row>
      <xdr:rowOff>23405</xdr:rowOff>
    </xdr:to>
    <xdr:cxnSp macro="">
      <xdr:nvCxnSpPr>
        <xdr:cNvPr id="398" name="直線コネクタ 397"/>
        <xdr:cNvCxnSpPr/>
      </xdr:nvCxnSpPr>
      <xdr:spPr>
        <a:xfrm flipV="1">
          <a:off x="14592300" y="13989231"/>
          <a:ext cx="889000" cy="9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81</xdr:row>
      <xdr:rowOff>90170</xdr:rowOff>
    </xdr:from>
    <xdr:to>
      <xdr:col>72</xdr:col>
      <xdr:colOff>38100</xdr:colOff>
      <xdr:row>82</xdr:row>
      <xdr:rowOff>20320</xdr:rowOff>
    </xdr:to>
    <xdr:sp macro="" textlink="">
      <xdr:nvSpPr>
        <xdr:cNvPr id="399" name="楕円 398"/>
        <xdr:cNvSpPr/>
      </xdr:nvSpPr>
      <xdr:spPr>
        <a:xfrm>
          <a:off x="13652500" y="1397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140970</xdr:rowOff>
    </xdr:from>
    <xdr:to>
      <xdr:col>76</xdr:col>
      <xdr:colOff>114300</xdr:colOff>
      <xdr:row>82</xdr:row>
      <xdr:rowOff>23405</xdr:rowOff>
    </xdr:to>
    <xdr:cxnSp macro="">
      <xdr:nvCxnSpPr>
        <xdr:cNvPr id="400" name="直線コネクタ 399"/>
        <xdr:cNvCxnSpPr/>
      </xdr:nvCxnSpPr>
      <xdr:spPr>
        <a:xfrm>
          <a:off x="13703300" y="14028420"/>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143708</xdr:rowOff>
    </xdr:from>
    <xdr:ext cx="405111" cy="259045"/>
    <xdr:sp macro="" textlink="">
      <xdr:nvSpPr>
        <xdr:cNvPr id="401" name="n_1mainValue【消防施設】&#10;有形固定資産減価償却率"/>
        <xdr:cNvSpPr txBox="1"/>
      </xdr:nvSpPr>
      <xdr:spPr>
        <a:xfrm>
          <a:off x="15266044" y="14031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65332</xdr:rowOff>
    </xdr:from>
    <xdr:ext cx="405111" cy="259045"/>
    <xdr:sp macro="" textlink="">
      <xdr:nvSpPr>
        <xdr:cNvPr id="402" name="n_2mainValue【消防施設】&#10;有形固定資産減価償却率"/>
        <xdr:cNvSpPr txBox="1"/>
      </xdr:nvSpPr>
      <xdr:spPr>
        <a:xfrm>
          <a:off x="14389744" y="14124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11447</xdr:rowOff>
    </xdr:from>
    <xdr:ext cx="405111" cy="259045"/>
    <xdr:sp macro="" textlink="">
      <xdr:nvSpPr>
        <xdr:cNvPr id="403" name="n_3mainValue【消防施設】&#10;有形固定資産減価償却率"/>
        <xdr:cNvSpPr txBox="1"/>
      </xdr:nvSpPr>
      <xdr:spPr>
        <a:xfrm>
          <a:off x="13500744" y="1407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04" name="正方形/長方形 40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05" name="正方形/長方形 404"/>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06" name="正方形/長方形 405"/>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07" name="正方形/長方形 406"/>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08" name="正方形/長方形 407"/>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09" name="正方形/長方形 408"/>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10" name="正方形/長方形 409"/>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11" name="正方形/長方形 410"/>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12" name="テキスト ボックス 411"/>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13" name="直線コネクタ 412"/>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14" name="直線コネクタ 413"/>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15" name="テキスト ボックス 414"/>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16" name="直線コネクタ 415"/>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17" name="テキスト ボックス 416"/>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18" name="直線コネクタ 417"/>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19" name="テキスト ボックス 418"/>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20" name="直線コネクタ 419"/>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21" name="テキスト ボックス 420"/>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22" name="直線コネクタ 421"/>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23" name="テキスト ボックス 422"/>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24" name="直線コネクタ 423"/>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425" name="テキスト ボックス 424"/>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426"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91250</xdr:rowOff>
    </xdr:from>
    <xdr:to>
      <xdr:col>116</xdr:col>
      <xdr:colOff>62864</xdr:colOff>
      <xdr:row>86</xdr:row>
      <xdr:rowOff>112204</xdr:rowOff>
    </xdr:to>
    <xdr:cxnSp macro="">
      <xdr:nvCxnSpPr>
        <xdr:cNvPr id="427" name="直線コネクタ 426"/>
        <xdr:cNvCxnSpPr/>
      </xdr:nvCxnSpPr>
      <xdr:spPr>
        <a:xfrm flipV="1">
          <a:off x="22160864" y="13464350"/>
          <a:ext cx="0" cy="13925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116031</xdr:rowOff>
    </xdr:from>
    <xdr:ext cx="469744" cy="259045"/>
    <xdr:sp macro="" textlink="">
      <xdr:nvSpPr>
        <xdr:cNvPr id="428" name="【消防施設】&#10;一人当たり面積最小値テキスト"/>
        <xdr:cNvSpPr txBox="1"/>
      </xdr:nvSpPr>
      <xdr:spPr>
        <a:xfrm>
          <a:off x="22199600" y="14860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112204</xdr:rowOff>
    </xdr:from>
    <xdr:to>
      <xdr:col>116</xdr:col>
      <xdr:colOff>152400</xdr:colOff>
      <xdr:row>86</xdr:row>
      <xdr:rowOff>112204</xdr:rowOff>
    </xdr:to>
    <xdr:cxnSp macro="">
      <xdr:nvCxnSpPr>
        <xdr:cNvPr id="429" name="直線コネクタ 428"/>
        <xdr:cNvCxnSpPr/>
      </xdr:nvCxnSpPr>
      <xdr:spPr>
        <a:xfrm>
          <a:off x="22072600" y="14856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37927</xdr:rowOff>
    </xdr:from>
    <xdr:ext cx="469744" cy="259045"/>
    <xdr:sp macro="" textlink="">
      <xdr:nvSpPr>
        <xdr:cNvPr id="430" name="【消防施設】&#10;一人当たり面積最大値テキスト"/>
        <xdr:cNvSpPr txBox="1"/>
      </xdr:nvSpPr>
      <xdr:spPr>
        <a:xfrm>
          <a:off x="22199600" y="1323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91250</xdr:rowOff>
    </xdr:from>
    <xdr:to>
      <xdr:col>116</xdr:col>
      <xdr:colOff>152400</xdr:colOff>
      <xdr:row>78</xdr:row>
      <xdr:rowOff>91250</xdr:rowOff>
    </xdr:to>
    <xdr:cxnSp macro="">
      <xdr:nvCxnSpPr>
        <xdr:cNvPr id="431" name="直線コネクタ 430"/>
        <xdr:cNvCxnSpPr/>
      </xdr:nvCxnSpPr>
      <xdr:spPr>
        <a:xfrm>
          <a:off x="22072600" y="13464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142702</xdr:rowOff>
    </xdr:from>
    <xdr:ext cx="469744" cy="259045"/>
    <xdr:sp macro="" textlink="">
      <xdr:nvSpPr>
        <xdr:cNvPr id="432" name="【消防施設】&#10;一人当たり面積平均値テキスト"/>
        <xdr:cNvSpPr txBox="1"/>
      </xdr:nvSpPr>
      <xdr:spPr>
        <a:xfrm>
          <a:off x="22199600" y="147159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164275</xdr:rowOff>
    </xdr:from>
    <xdr:to>
      <xdr:col>116</xdr:col>
      <xdr:colOff>114300</xdr:colOff>
      <xdr:row>86</xdr:row>
      <xdr:rowOff>94425</xdr:rowOff>
    </xdr:to>
    <xdr:sp macro="" textlink="">
      <xdr:nvSpPr>
        <xdr:cNvPr id="433" name="フローチャート: 判断 432"/>
        <xdr:cNvSpPr/>
      </xdr:nvSpPr>
      <xdr:spPr>
        <a:xfrm>
          <a:off x="22110700" y="14737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165036</xdr:rowOff>
    </xdr:from>
    <xdr:to>
      <xdr:col>112</xdr:col>
      <xdr:colOff>38100</xdr:colOff>
      <xdr:row>86</xdr:row>
      <xdr:rowOff>95186</xdr:rowOff>
    </xdr:to>
    <xdr:sp macro="" textlink="">
      <xdr:nvSpPr>
        <xdr:cNvPr id="434" name="フローチャート: 判断 433"/>
        <xdr:cNvSpPr/>
      </xdr:nvSpPr>
      <xdr:spPr>
        <a:xfrm>
          <a:off x="21272500" y="1473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86</xdr:row>
      <xdr:rowOff>86313</xdr:rowOff>
    </xdr:from>
    <xdr:ext cx="469744" cy="259045"/>
    <xdr:sp macro="" textlink="">
      <xdr:nvSpPr>
        <xdr:cNvPr id="435" name="n_1aveValue【消防施設】&#10;一人当たり面積"/>
        <xdr:cNvSpPr txBox="1"/>
      </xdr:nvSpPr>
      <xdr:spPr>
        <a:xfrm>
          <a:off x="21075727" y="14831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85</xdr:row>
      <xdr:rowOff>162370</xdr:rowOff>
    </xdr:from>
    <xdr:to>
      <xdr:col>107</xdr:col>
      <xdr:colOff>101600</xdr:colOff>
      <xdr:row>86</xdr:row>
      <xdr:rowOff>92520</xdr:rowOff>
    </xdr:to>
    <xdr:sp macro="" textlink="">
      <xdr:nvSpPr>
        <xdr:cNvPr id="436" name="フローチャート: 判断 435"/>
        <xdr:cNvSpPr/>
      </xdr:nvSpPr>
      <xdr:spPr>
        <a:xfrm>
          <a:off x="20383500" y="1473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86</xdr:row>
      <xdr:rowOff>83647</xdr:rowOff>
    </xdr:from>
    <xdr:ext cx="469744" cy="259045"/>
    <xdr:sp macro="" textlink="">
      <xdr:nvSpPr>
        <xdr:cNvPr id="437" name="n_2aveValue【消防施設】&#10;一人当たり面積"/>
        <xdr:cNvSpPr txBox="1"/>
      </xdr:nvSpPr>
      <xdr:spPr>
        <a:xfrm>
          <a:off x="20199427" y="1482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86</xdr:row>
      <xdr:rowOff>5398</xdr:rowOff>
    </xdr:from>
    <xdr:to>
      <xdr:col>102</xdr:col>
      <xdr:colOff>165100</xdr:colOff>
      <xdr:row>86</xdr:row>
      <xdr:rowOff>106998</xdr:rowOff>
    </xdr:to>
    <xdr:sp macro="" textlink="">
      <xdr:nvSpPr>
        <xdr:cNvPr id="438" name="フローチャート: 判断 437"/>
        <xdr:cNvSpPr/>
      </xdr:nvSpPr>
      <xdr:spPr>
        <a:xfrm>
          <a:off x="19494500" y="14750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86</xdr:row>
      <xdr:rowOff>98125</xdr:rowOff>
    </xdr:from>
    <xdr:ext cx="469744" cy="259045"/>
    <xdr:sp macro="" textlink="">
      <xdr:nvSpPr>
        <xdr:cNvPr id="439" name="n_3aveValue【消防施設】&#10;一人当たり面積"/>
        <xdr:cNvSpPr txBox="1"/>
      </xdr:nvSpPr>
      <xdr:spPr>
        <a:xfrm>
          <a:off x="19310427" y="14842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440" name="テキスト ボックス 439"/>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441" name="テキスト ボックス 440"/>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442" name="テキスト ボックス 441"/>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443" name="テキスト ボックス 442"/>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444" name="テキスト ボックス 443"/>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145414</xdr:rowOff>
    </xdr:from>
    <xdr:to>
      <xdr:col>112</xdr:col>
      <xdr:colOff>38100</xdr:colOff>
      <xdr:row>86</xdr:row>
      <xdr:rowOff>75564</xdr:rowOff>
    </xdr:to>
    <xdr:sp macro="" textlink="">
      <xdr:nvSpPr>
        <xdr:cNvPr id="445" name="楕円 444"/>
        <xdr:cNvSpPr/>
      </xdr:nvSpPr>
      <xdr:spPr>
        <a:xfrm>
          <a:off x="21272500" y="14718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146938</xdr:rowOff>
    </xdr:from>
    <xdr:to>
      <xdr:col>107</xdr:col>
      <xdr:colOff>101600</xdr:colOff>
      <xdr:row>86</xdr:row>
      <xdr:rowOff>77088</xdr:rowOff>
    </xdr:to>
    <xdr:sp macro="" textlink="">
      <xdr:nvSpPr>
        <xdr:cNvPr id="446" name="楕円 445"/>
        <xdr:cNvSpPr/>
      </xdr:nvSpPr>
      <xdr:spPr>
        <a:xfrm>
          <a:off x="20383500" y="14720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24764</xdr:rowOff>
    </xdr:from>
    <xdr:to>
      <xdr:col>111</xdr:col>
      <xdr:colOff>177800</xdr:colOff>
      <xdr:row>86</xdr:row>
      <xdr:rowOff>26288</xdr:rowOff>
    </xdr:to>
    <xdr:cxnSp macro="">
      <xdr:nvCxnSpPr>
        <xdr:cNvPr id="447" name="直線コネクタ 446"/>
        <xdr:cNvCxnSpPr/>
      </xdr:nvCxnSpPr>
      <xdr:spPr>
        <a:xfrm flipV="1">
          <a:off x="20434300" y="14769464"/>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158369</xdr:rowOff>
    </xdr:from>
    <xdr:to>
      <xdr:col>102</xdr:col>
      <xdr:colOff>165100</xdr:colOff>
      <xdr:row>86</xdr:row>
      <xdr:rowOff>88519</xdr:rowOff>
    </xdr:to>
    <xdr:sp macro="" textlink="">
      <xdr:nvSpPr>
        <xdr:cNvPr id="448" name="楕円 447"/>
        <xdr:cNvSpPr/>
      </xdr:nvSpPr>
      <xdr:spPr>
        <a:xfrm>
          <a:off x="19494500" y="14731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26288</xdr:rowOff>
    </xdr:from>
    <xdr:to>
      <xdr:col>107</xdr:col>
      <xdr:colOff>50800</xdr:colOff>
      <xdr:row>86</xdr:row>
      <xdr:rowOff>37719</xdr:rowOff>
    </xdr:to>
    <xdr:cxnSp macro="">
      <xdr:nvCxnSpPr>
        <xdr:cNvPr id="449" name="直線コネクタ 448"/>
        <xdr:cNvCxnSpPr/>
      </xdr:nvCxnSpPr>
      <xdr:spPr>
        <a:xfrm flipV="1">
          <a:off x="19545300" y="14770988"/>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92091</xdr:rowOff>
    </xdr:from>
    <xdr:ext cx="469744" cy="259045"/>
    <xdr:sp macro="" textlink="">
      <xdr:nvSpPr>
        <xdr:cNvPr id="450" name="n_1mainValue【消防施設】&#10;一人当たり面積"/>
        <xdr:cNvSpPr txBox="1"/>
      </xdr:nvSpPr>
      <xdr:spPr>
        <a:xfrm>
          <a:off x="21075727" y="14493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93615</xdr:rowOff>
    </xdr:from>
    <xdr:ext cx="469744" cy="259045"/>
    <xdr:sp macro="" textlink="">
      <xdr:nvSpPr>
        <xdr:cNvPr id="451" name="n_2mainValue【消防施設】&#10;一人当たり面積"/>
        <xdr:cNvSpPr txBox="1"/>
      </xdr:nvSpPr>
      <xdr:spPr>
        <a:xfrm>
          <a:off x="20199427" y="14495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105046</xdr:rowOff>
    </xdr:from>
    <xdr:ext cx="469744" cy="259045"/>
    <xdr:sp macro="" textlink="">
      <xdr:nvSpPr>
        <xdr:cNvPr id="452" name="n_3mainValue【消防施設】&#10;一人当たり面積"/>
        <xdr:cNvSpPr txBox="1"/>
      </xdr:nvSpPr>
      <xdr:spPr>
        <a:xfrm>
          <a:off x="19310427" y="14506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453" name="正方形/長方形 452"/>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54" name="正方形/長方形 453"/>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55" name="正方形/長方形 454"/>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56" name="正方形/長方形 455"/>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57" name="正方形/長方形 456"/>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58" name="正方形/長方形 457"/>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59" name="正方形/長方形 458"/>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0" name="正方形/長方形 459"/>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61" name="テキスト ボックス 460"/>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62" name="直線コネクタ 461"/>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463" name="直線コネクタ 462"/>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464" name="テキスト ボックス 463"/>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65" name="直線コネクタ 464"/>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66" name="テキスト ボックス 465"/>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67" name="直線コネクタ 466"/>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68" name="テキスト ボックス 467"/>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69" name="直線コネクタ 468"/>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70" name="テキスト ボックス 469"/>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71" name="直線コネクタ 470"/>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472" name="テキスト ボックス 471"/>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73" name="直線コネクタ 472"/>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474" name="テキスト ボックス 473"/>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475"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476" name="直線コネクタ 475"/>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477" name="【庁舎】&#10;有形固定資産減価償却率最小値テキスト"/>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478" name="直線コネクタ 477"/>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479" name="【庁舎】&#10;有形固定資産減価償却率最大値テキスト"/>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480" name="直線コネクタ 479"/>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11447</xdr:rowOff>
    </xdr:from>
    <xdr:ext cx="405111" cy="259045"/>
    <xdr:sp macro="" textlink="">
      <xdr:nvSpPr>
        <xdr:cNvPr id="481" name="【庁舎】&#10;有形固定資産減価償却率平均値テキスト"/>
        <xdr:cNvSpPr txBox="1"/>
      </xdr:nvSpPr>
      <xdr:spPr>
        <a:xfrm>
          <a:off x="16357600" y="17842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482" name="フローチャート: 判断 481"/>
        <xdr:cNvSpPr/>
      </xdr:nvSpPr>
      <xdr:spPr>
        <a:xfrm>
          <a:off x="16268700" y="178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483" name="フローチャート: 判断 482"/>
        <xdr:cNvSpPr/>
      </xdr:nvSpPr>
      <xdr:spPr>
        <a:xfrm>
          <a:off x="15430500" y="1784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102</xdr:row>
      <xdr:rowOff>129557</xdr:rowOff>
    </xdr:from>
    <xdr:ext cx="405111" cy="259045"/>
    <xdr:sp macro="" textlink="">
      <xdr:nvSpPr>
        <xdr:cNvPr id="484" name="n_1aveValue【庁舎】&#10;有形固定資産減価償却率"/>
        <xdr:cNvSpPr txBox="1"/>
      </xdr:nvSpPr>
      <xdr:spPr>
        <a:xfrm>
          <a:off x="15266044" y="17617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6350</xdr:rowOff>
    </xdr:from>
    <xdr:to>
      <xdr:col>76</xdr:col>
      <xdr:colOff>165100</xdr:colOff>
      <xdr:row>104</xdr:row>
      <xdr:rowOff>107950</xdr:rowOff>
    </xdr:to>
    <xdr:sp macro="" textlink="">
      <xdr:nvSpPr>
        <xdr:cNvPr id="485" name="フローチャート: 判断 484"/>
        <xdr:cNvSpPr/>
      </xdr:nvSpPr>
      <xdr:spPr>
        <a:xfrm>
          <a:off x="14541500" y="1783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99077</xdr:rowOff>
    </xdr:from>
    <xdr:ext cx="405111" cy="259045"/>
    <xdr:sp macro="" textlink="">
      <xdr:nvSpPr>
        <xdr:cNvPr id="486" name="n_2aveValue【庁舎】&#10;有形固定資産減価償却率"/>
        <xdr:cNvSpPr txBox="1"/>
      </xdr:nvSpPr>
      <xdr:spPr>
        <a:xfrm>
          <a:off x="14389744" y="1792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38100</xdr:rowOff>
    </xdr:from>
    <xdr:to>
      <xdr:col>72</xdr:col>
      <xdr:colOff>38100</xdr:colOff>
      <xdr:row>104</xdr:row>
      <xdr:rowOff>139700</xdr:rowOff>
    </xdr:to>
    <xdr:sp macro="" textlink="">
      <xdr:nvSpPr>
        <xdr:cNvPr id="487" name="フローチャート: 判断 486"/>
        <xdr:cNvSpPr/>
      </xdr:nvSpPr>
      <xdr:spPr>
        <a:xfrm>
          <a:off x="13652500" y="1786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102</xdr:row>
      <xdr:rowOff>156227</xdr:rowOff>
    </xdr:from>
    <xdr:ext cx="405111" cy="259045"/>
    <xdr:sp macro="" textlink="">
      <xdr:nvSpPr>
        <xdr:cNvPr id="488" name="n_3aveValue【庁舎】&#10;有形固定資産減価償却率"/>
        <xdr:cNvSpPr txBox="1"/>
      </xdr:nvSpPr>
      <xdr:spPr>
        <a:xfrm>
          <a:off x="13500744" y="17644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489" name="テキスト ボックス 488"/>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90" name="テキスト ボックス 489"/>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91" name="テキスト ボックス 490"/>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92" name="テキスト ボックス 491"/>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93" name="テキスト ボックス 492"/>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71120</xdr:rowOff>
    </xdr:from>
    <xdr:to>
      <xdr:col>81</xdr:col>
      <xdr:colOff>101600</xdr:colOff>
      <xdr:row>107</xdr:row>
      <xdr:rowOff>1270</xdr:rowOff>
    </xdr:to>
    <xdr:sp macro="" textlink="">
      <xdr:nvSpPr>
        <xdr:cNvPr id="494" name="楕円 493"/>
        <xdr:cNvSpPr/>
      </xdr:nvSpPr>
      <xdr:spPr>
        <a:xfrm>
          <a:off x="154305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127000</xdr:rowOff>
    </xdr:from>
    <xdr:to>
      <xdr:col>76</xdr:col>
      <xdr:colOff>165100</xdr:colOff>
      <xdr:row>103</xdr:row>
      <xdr:rowOff>57150</xdr:rowOff>
    </xdr:to>
    <xdr:sp macro="" textlink="">
      <xdr:nvSpPr>
        <xdr:cNvPr id="495" name="楕円 494"/>
        <xdr:cNvSpPr/>
      </xdr:nvSpPr>
      <xdr:spPr>
        <a:xfrm>
          <a:off x="14541500" y="17614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6350</xdr:rowOff>
    </xdr:from>
    <xdr:to>
      <xdr:col>81</xdr:col>
      <xdr:colOff>50800</xdr:colOff>
      <xdr:row>106</xdr:row>
      <xdr:rowOff>121920</xdr:rowOff>
    </xdr:to>
    <xdr:cxnSp macro="">
      <xdr:nvCxnSpPr>
        <xdr:cNvPr id="496" name="直線コネクタ 495"/>
        <xdr:cNvCxnSpPr/>
      </xdr:nvCxnSpPr>
      <xdr:spPr>
        <a:xfrm>
          <a:off x="14592300" y="17665700"/>
          <a:ext cx="889000" cy="629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6350</xdr:rowOff>
    </xdr:from>
    <xdr:to>
      <xdr:col>72</xdr:col>
      <xdr:colOff>38100</xdr:colOff>
      <xdr:row>107</xdr:row>
      <xdr:rowOff>107950</xdr:rowOff>
    </xdr:to>
    <xdr:sp macro="" textlink="">
      <xdr:nvSpPr>
        <xdr:cNvPr id="497" name="楕円 496"/>
        <xdr:cNvSpPr/>
      </xdr:nvSpPr>
      <xdr:spPr>
        <a:xfrm>
          <a:off x="13652500" y="1835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6350</xdr:rowOff>
    </xdr:from>
    <xdr:to>
      <xdr:col>76</xdr:col>
      <xdr:colOff>114300</xdr:colOff>
      <xdr:row>107</xdr:row>
      <xdr:rowOff>57150</xdr:rowOff>
    </xdr:to>
    <xdr:cxnSp macro="">
      <xdr:nvCxnSpPr>
        <xdr:cNvPr id="498" name="直線コネクタ 497"/>
        <xdr:cNvCxnSpPr/>
      </xdr:nvCxnSpPr>
      <xdr:spPr>
        <a:xfrm flipV="1">
          <a:off x="13703300" y="17665700"/>
          <a:ext cx="889000" cy="736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163847</xdr:rowOff>
    </xdr:from>
    <xdr:ext cx="405111" cy="259045"/>
    <xdr:sp macro="" textlink="">
      <xdr:nvSpPr>
        <xdr:cNvPr id="499" name="n_1mainValue【庁舎】&#10;有形固定資産減価償却率"/>
        <xdr:cNvSpPr txBox="1"/>
      </xdr:nvSpPr>
      <xdr:spPr>
        <a:xfrm>
          <a:off x="15266044" y="18337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73677</xdr:rowOff>
    </xdr:from>
    <xdr:ext cx="405111" cy="259045"/>
    <xdr:sp macro="" textlink="">
      <xdr:nvSpPr>
        <xdr:cNvPr id="500" name="n_2mainValue【庁舎】&#10;有形固定資産減価償却率"/>
        <xdr:cNvSpPr txBox="1"/>
      </xdr:nvSpPr>
      <xdr:spPr>
        <a:xfrm>
          <a:off x="14389744" y="17390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99077</xdr:rowOff>
    </xdr:from>
    <xdr:ext cx="405111" cy="259045"/>
    <xdr:sp macro="" textlink="">
      <xdr:nvSpPr>
        <xdr:cNvPr id="501" name="n_3mainValue【庁舎】&#10;有形固定資産減価償却率"/>
        <xdr:cNvSpPr txBox="1"/>
      </xdr:nvSpPr>
      <xdr:spPr>
        <a:xfrm>
          <a:off x="13500744" y="1844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02" name="正方形/長方形 50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3" name="正方形/長方形 502"/>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4" name="正方形/長方形 503"/>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5" name="正方形/長方形 504"/>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6" name="正方形/長方形 505"/>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7" name="正方形/長方形 506"/>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8" name="正方形/長方形 507"/>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9" name="正方形/長方形 508"/>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10" name="テキスト ボックス 509"/>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11" name="直線コネクタ 510"/>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12" name="直線コネクタ 511"/>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3" name="テキスト ボックス 512"/>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4" name="直線コネクタ 513"/>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5" name="テキスト ボックス 514"/>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6" name="直線コネクタ 515"/>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7" name="テキスト ボックス 516"/>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8" name="直線コネクタ 517"/>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9" name="テキスト ボックス 518"/>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20" name="直線コネクタ 519"/>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21" name="テキスト ボックス 520"/>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22" name="直線コネクタ 52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23" name="テキスト ボックス 52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4"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525" name="直線コネクタ 524"/>
        <xdr:cNvCxnSpPr/>
      </xdr:nvCxnSpPr>
      <xdr:spPr>
        <a:xfrm flipV="1">
          <a:off x="22160864" y="17102328"/>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526" name="【庁舎】&#10;一人当たり面積最小値テキスト"/>
        <xdr:cNvSpPr txBox="1"/>
      </xdr:nvSpPr>
      <xdr:spPr>
        <a:xfrm>
          <a:off x="22199600"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527" name="直線コネクタ 526"/>
        <xdr:cNvCxnSpPr/>
      </xdr:nvCxnSpPr>
      <xdr:spPr>
        <a:xfrm>
          <a:off x="22072600" y="1855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528" name="【庁舎】&#10;一人当たり面積最大値テキスト"/>
        <xdr:cNvSpPr txBox="1"/>
      </xdr:nvSpPr>
      <xdr:spPr>
        <a:xfrm>
          <a:off x="22199600" y="1687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529" name="直線コネクタ 528"/>
        <xdr:cNvCxnSpPr/>
      </xdr:nvCxnSpPr>
      <xdr:spPr>
        <a:xfrm>
          <a:off x="22072600" y="1710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92219</xdr:rowOff>
    </xdr:from>
    <xdr:ext cx="469744" cy="259045"/>
    <xdr:sp macro="" textlink="">
      <xdr:nvSpPr>
        <xdr:cNvPr id="530" name="【庁舎】&#10;一人当たり面積平均値テキスト"/>
        <xdr:cNvSpPr txBox="1"/>
      </xdr:nvSpPr>
      <xdr:spPr>
        <a:xfrm>
          <a:off x="22199600" y="182659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531" name="フローチャート: 判断 530"/>
        <xdr:cNvSpPr/>
      </xdr:nvSpPr>
      <xdr:spPr>
        <a:xfrm>
          <a:off x="22110700" y="18287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532" name="フローチャート: 判断 531"/>
        <xdr:cNvSpPr/>
      </xdr:nvSpPr>
      <xdr:spPr>
        <a:xfrm>
          <a:off x="21272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107</xdr:row>
      <xdr:rowOff>34307</xdr:rowOff>
    </xdr:from>
    <xdr:ext cx="469744" cy="259045"/>
    <xdr:sp macro="" textlink="">
      <xdr:nvSpPr>
        <xdr:cNvPr id="533" name="n_1aveValue【庁舎】&#10;一人当たり面積"/>
        <xdr:cNvSpPr txBox="1"/>
      </xdr:nvSpPr>
      <xdr:spPr>
        <a:xfrm>
          <a:off x="21075727" y="1837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107314</xdr:rowOff>
    </xdr:from>
    <xdr:to>
      <xdr:col>107</xdr:col>
      <xdr:colOff>101600</xdr:colOff>
      <xdr:row>107</xdr:row>
      <xdr:rowOff>37464</xdr:rowOff>
    </xdr:to>
    <xdr:sp macro="" textlink="">
      <xdr:nvSpPr>
        <xdr:cNvPr id="534" name="フローチャート: 判断 533"/>
        <xdr:cNvSpPr/>
      </xdr:nvSpPr>
      <xdr:spPr>
        <a:xfrm>
          <a:off x="20383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107</xdr:row>
      <xdr:rowOff>28591</xdr:rowOff>
    </xdr:from>
    <xdr:ext cx="469744" cy="259045"/>
    <xdr:sp macro="" textlink="">
      <xdr:nvSpPr>
        <xdr:cNvPr id="535" name="n_2aveValue【庁舎】&#10;一人当たり面積"/>
        <xdr:cNvSpPr txBox="1"/>
      </xdr:nvSpPr>
      <xdr:spPr>
        <a:xfrm>
          <a:off x="20199427" y="18373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106</xdr:row>
      <xdr:rowOff>130175</xdr:rowOff>
    </xdr:from>
    <xdr:to>
      <xdr:col>102</xdr:col>
      <xdr:colOff>165100</xdr:colOff>
      <xdr:row>107</xdr:row>
      <xdr:rowOff>60325</xdr:rowOff>
    </xdr:to>
    <xdr:sp macro="" textlink="">
      <xdr:nvSpPr>
        <xdr:cNvPr id="536" name="フローチャート: 判断 535"/>
        <xdr:cNvSpPr/>
      </xdr:nvSpPr>
      <xdr:spPr>
        <a:xfrm>
          <a:off x="19494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107</xdr:row>
      <xdr:rowOff>51452</xdr:rowOff>
    </xdr:from>
    <xdr:ext cx="469744" cy="259045"/>
    <xdr:sp macro="" textlink="">
      <xdr:nvSpPr>
        <xdr:cNvPr id="537" name="n_3aveValue【庁舎】&#10;一人当たり面積"/>
        <xdr:cNvSpPr txBox="1"/>
      </xdr:nvSpPr>
      <xdr:spPr>
        <a:xfrm>
          <a:off x="19310427" y="18396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538" name="テキスト ボックス 537"/>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9" name="テキスト ボックス 538"/>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40" name="テキスト ボックス 539"/>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41" name="テキスト ボックス 540"/>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42" name="テキスト ボックス 541"/>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103</xdr:row>
      <xdr:rowOff>22352</xdr:rowOff>
    </xdr:from>
    <xdr:to>
      <xdr:col>112</xdr:col>
      <xdr:colOff>38100</xdr:colOff>
      <xdr:row>103</xdr:row>
      <xdr:rowOff>123952</xdr:rowOff>
    </xdr:to>
    <xdr:sp macro="" textlink="">
      <xdr:nvSpPr>
        <xdr:cNvPr id="543" name="楕円 542"/>
        <xdr:cNvSpPr/>
      </xdr:nvSpPr>
      <xdr:spPr>
        <a:xfrm>
          <a:off x="21272500" y="17681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103</xdr:row>
      <xdr:rowOff>24637</xdr:rowOff>
    </xdr:from>
    <xdr:to>
      <xdr:col>107</xdr:col>
      <xdr:colOff>101600</xdr:colOff>
      <xdr:row>103</xdr:row>
      <xdr:rowOff>126237</xdr:rowOff>
    </xdr:to>
    <xdr:sp macro="" textlink="">
      <xdr:nvSpPr>
        <xdr:cNvPr id="544" name="楕円 543"/>
        <xdr:cNvSpPr/>
      </xdr:nvSpPr>
      <xdr:spPr>
        <a:xfrm>
          <a:off x="20383500" y="17683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103</xdr:row>
      <xdr:rowOff>73152</xdr:rowOff>
    </xdr:from>
    <xdr:to>
      <xdr:col>111</xdr:col>
      <xdr:colOff>177800</xdr:colOff>
      <xdr:row>103</xdr:row>
      <xdr:rowOff>75437</xdr:rowOff>
    </xdr:to>
    <xdr:cxnSp macro="">
      <xdr:nvCxnSpPr>
        <xdr:cNvPr id="545" name="直線コネクタ 544"/>
        <xdr:cNvCxnSpPr/>
      </xdr:nvCxnSpPr>
      <xdr:spPr>
        <a:xfrm flipV="1">
          <a:off x="20434300" y="17732502"/>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103</xdr:row>
      <xdr:rowOff>58165</xdr:rowOff>
    </xdr:from>
    <xdr:to>
      <xdr:col>102</xdr:col>
      <xdr:colOff>165100</xdr:colOff>
      <xdr:row>103</xdr:row>
      <xdr:rowOff>159765</xdr:rowOff>
    </xdr:to>
    <xdr:sp macro="" textlink="">
      <xdr:nvSpPr>
        <xdr:cNvPr id="546" name="楕円 545"/>
        <xdr:cNvSpPr/>
      </xdr:nvSpPr>
      <xdr:spPr>
        <a:xfrm>
          <a:off x="19494500" y="1771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103</xdr:row>
      <xdr:rowOff>75437</xdr:rowOff>
    </xdr:from>
    <xdr:to>
      <xdr:col>107</xdr:col>
      <xdr:colOff>50800</xdr:colOff>
      <xdr:row>103</xdr:row>
      <xdr:rowOff>108965</xdr:rowOff>
    </xdr:to>
    <xdr:cxnSp macro="">
      <xdr:nvCxnSpPr>
        <xdr:cNvPr id="547" name="直線コネクタ 546"/>
        <xdr:cNvCxnSpPr/>
      </xdr:nvCxnSpPr>
      <xdr:spPr>
        <a:xfrm flipV="1">
          <a:off x="19545300" y="17734787"/>
          <a:ext cx="889000" cy="33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101</xdr:row>
      <xdr:rowOff>140479</xdr:rowOff>
    </xdr:from>
    <xdr:ext cx="469744" cy="259045"/>
    <xdr:sp macro="" textlink="">
      <xdr:nvSpPr>
        <xdr:cNvPr id="548" name="n_1mainValue【庁舎】&#10;一人当たり面積"/>
        <xdr:cNvSpPr txBox="1"/>
      </xdr:nvSpPr>
      <xdr:spPr>
        <a:xfrm>
          <a:off x="21075727" y="17456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101</xdr:row>
      <xdr:rowOff>142764</xdr:rowOff>
    </xdr:from>
    <xdr:ext cx="469744" cy="259045"/>
    <xdr:sp macro="" textlink="">
      <xdr:nvSpPr>
        <xdr:cNvPr id="549" name="n_2mainValue【庁舎】&#10;一人当たり面積"/>
        <xdr:cNvSpPr txBox="1"/>
      </xdr:nvSpPr>
      <xdr:spPr>
        <a:xfrm>
          <a:off x="20199427" y="1745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102</xdr:row>
      <xdr:rowOff>4842</xdr:rowOff>
    </xdr:from>
    <xdr:ext cx="469744" cy="259045"/>
    <xdr:sp macro="" textlink="">
      <xdr:nvSpPr>
        <xdr:cNvPr id="550" name="n_3mainValue【庁舎】&#10;一人当たり面積"/>
        <xdr:cNvSpPr txBox="1"/>
      </xdr:nvSpPr>
      <xdr:spPr>
        <a:xfrm>
          <a:off x="19310427" y="17492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1" name="正方形/長方形 55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2" name="正方形/長方形 551"/>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3" name="テキスト ボックス 552"/>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類似団体と比較して、特に有形固定資産減価償却率が高くなっている施設は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体育館・プール、市民会館</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であり、今後は平成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年度に策定した個別施設計画に基づいて老朽化対策に取り組んでいくこととしている。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80</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82</v>
      </c>
      <c r="C3" s="646"/>
      <c r="D3" s="646"/>
      <c r="E3" s="647"/>
      <c r="F3" s="647"/>
      <c r="G3" s="647"/>
      <c r="H3" s="647"/>
      <c r="I3" s="647"/>
      <c r="J3" s="647"/>
      <c r="K3" s="647"/>
      <c r="L3" s="647" t="s">
        <v>83</v>
      </c>
      <c r="M3" s="647"/>
      <c r="N3" s="647"/>
      <c r="O3" s="647"/>
      <c r="P3" s="647"/>
      <c r="Q3" s="647"/>
      <c r="R3" s="650"/>
      <c r="S3" s="650"/>
      <c r="T3" s="650"/>
      <c r="U3" s="650"/>
      <c r="V3" s="651"/>
      <c r="W3" s="544" t="s">
        <v>84</v>
      </c>
      <c r="X3" s="545"/>
      <c r="Y3" s="545"/>
      <c r="Z3" s="545"/>
      <c r="AA3" s="545"/>
      <c r="AB3" s="646"/>
      <c r="AC3" s="650" t="s">
        <v>85</v>
      </c>
      <c r="AD3" s="545"/>
      <c r="AE3" s="545"/>
      <c r="AF3" s="545"/>
      <c r="AG3" s="545"/>
      <c r="AH3" s="545"/>
      <c r="AI3" s="545"/>
      <c r="AJ3" s="545"/>
      <c r="AK3" s="545"/>
      <c r="AL3" s="612"/>
      <c r="AM3" s="544" t="s">
        <v>86</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87</v>
      </c>
      <c r="BO3" s="545"/>
      <c r="BP3" s="545"/>
      <c r="BQ3" s="545"/>
      <c r="BR3" s="545"/>
      <c r="BS3" s="545"/>
      <c r="BT3" s="545"/>
      <c r="BU3" s="612"/>
      <c r="BV3" s="544" t="s">
        <v>88</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89</v>
      </c>
      <c r="CU3" s="545"/>
      <c r="CV3" s="545"/>
      <c r="CW3" s="545"/>
      <c r="CX3" s="545"/>
      <c r="CY3" s="545"/>
      <c r="CZ3" s="545"/>
      <c r="DA3" s="612"/>
      <c r="DB3" s="544" t="s">
        <v>90</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91</v>
      </c>
      <c r="AZ4" s="458"/>
      <c r="BA4" s="458"/>
      <c r="BB4" s="458"/>
      <c r="BC4" s="458"/>
      <c r="BD4" s="458"/>
      <c r="BE4" s="458"/>
      <c r="BF4" s="458"/>
      <c r="BG4" s="458"/>
      <c r="BH4" s="458"/>
      <c r="BI4" s="458"/>
      <c r="BJ4" s="458"/>
      <c r="BK4" s="458"/>
      <c r="BL4" s="458"/>
      <c r="BM4" s="459"/>
      <c r="BN4" s="460">
        <v>1636248</v>
      </c>
      <c r="BO4" s="461"/>
      <c r="BP4" s="461"/>
      <c r="BQ4" s="461"/>
      <c r="BR4" s="461"/>
      <c r="BS4" s="461"/>
      <c r="BT4" s="461"/>
      <c r="BU4" s="462"/>
      <c r="BV4" s="460">
        <v>2079931</v>
      </c>
      <c r="BW4" s="461"/>
      <c r="BX4" s="461"/>
      <c r="BY4" s="461"/>
      <c r="BZ4" s="461"/>
      <c r="CA4" s="461"/>
      <c r="CB4" s="461"/>
      <c r="CC4" s="462"/>
      <c r="CD4" s="638" t="s">
        <v>92</v>
      </c>
      <c r="CE4" s="639"/>
      <c r="CF4" s="639"/>
      <c r="CG4" s="639"/>
      <c r="CH4" s="639"/>
      <c r="CI4" s="639"/>
      <c r="CJ4" s="639"/>
      <c r="CK4" s="639"/>
      <c r="CL4" s="639"/>
      <c r="CM4" s="639"/>
      <c r="CN4" s="639"/>
      <c r="CO4" s="639"/>
      <c r="CP4" s="639"/>
      <c r="CQ4" s="639"/>
      <c r="CR4" s="639"/>
      <c r="CS4" s="640"/>
      <c r="CT4" s="641">
        <v>9.9</v>
      </c>
      <c r="CU4" s="642"/>
      <c r="CV4" s="642"/>
      <c r="CW4" s="642"/>
      <c r="CX4" s="642"/>
      <c r="CY4" s="642"/>
      <c r="CZ4" s="642"/>
      <c r="DA4" s="643"/>
      <c r="DB4" s="641">
        <v>12.4</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93</v>
      </c>
      <c r="AN5" s="439"/>
      <c r="AO5" s="439"/>
      <c r="AP5" s="439"/>
      <c r="AQ5" s="439"/>
      <c r="AR5" s="439"/>
      <c r="AS5" s="439"/>
      <c r="AT5" s="440"/>
      <c r="AU5" s="522" t="s">
        <v>94</v>
      </c>
      <c r="AV5" s="523"/>
      <c r="AW5" s="523"/>
      <c r="AX5" s="523"/>
      <c r="AY5" s="445" t="s">
        <v>95</v>
      </c>
      <c r="AZ5" s="446"/>
      <c r="BA5" s="446"/>
      <c r="BB5" s="446"/>
      <c r="BC5" s="446"/>
      <c r="BD5" s="446"/>
      <c r="BE5" s="446"/>
      <c r="BF5" s="446"/>
      <c r="BG5" s="446"/>
      <c r="BH5" s="446"/>
      <c r="BI5" s="446"/>
      <c r="BJ5" s="446"/>
      <c r="BK5" s="446"/>
      <c r="BL5" s="446"/>
      <c r="BM5" s="447"/>
      <c r="BN5" s="465">
        <v>1564364</v>
      </c>
      <c r="BO5" s="466"/>
      <c r="BP5" s="466"/>
      <c r="BQ5" s="466"/>
      <c r="BR5" s="466"/>
      <c r="BS5" s="466"/>
      <c r="BT5" s="466"/>
      <c r="BU5" s="467"/>
      <c r="BV5" s="465">
        <v>1989888</v>
      </c>
      <c r="BW5" s="466"/>
      <c r="BX5" s="466"/>
      <c r="BY5" s="466"/>
      <c r="BZ5" s="466"/>
      <c r="CA5" s="466"/>
      <c r="CB5" s="466"/>
      <c r="CC5" s="467"/>
      <c r="CD5" s="474" t="s">
        <v>96</v>
      </c>
      <c r="CE5" s="475"/>
      <c r="CF5" s="475"/>
      <c r="CG5" s="475"/>
      <c r="CH5" s="475"/>
      <c r="CI5" s="475"/>
      <c r="CJ5" s="475"/>
      <c r="CK5" s="475"/>
      <c r="CL5" s="475"/>
      <c r="CM5" s="475"/>
      <c r="CN5" s="475"/>
      <c r="CO5" s="475"/>
      <c r="CP5" s="475"/>
      <c r="CQ5" s="475"/>
      <c r="CR5" s="475"/>
      <c r="CS5" s="476"/>
      <c r="CT5" s="435">
        <v>96.3</v>
      </c>
      <c r="CU5" s="436"/>
      <c r="CV5" s="436"/>
      <c r="CW5" s="436"/>
      <c r="CX5" s="436"/>
      <c r="CY5" s="436"/>
      <c r="CZ5" s="436"/>
      <c r="DA5" s="437"/>
      <c r="DB5" s="435">
        <v>95.3</v>
      </c>
      <c r="DC5" s="436"/>
      <c r="DD5" s="436"/>
      <c r="DE5" s="436"/>
      <c r="DF5" s="436"/>
      <c r="DG5" s="436"/>
      <c r="DH5" s="436"/>
      <c r="DI5" s="437"/>
      <c r="DJ5" s="185"/>
      <c r="DK5" s="185"/>
      <c r="DL5" s="185"/>
      <c r="DM5" s="185"/>
      <c r="DN5" s="185"/>
      <c r="DO5" s="185"/>
    </row>
    <row r="6" spans="1:119" ht="18.75" customHeight="1">
      <c r="A6" s="186"/>
      <c r="B6" s="618" t="s">
        <v>97</v>
      </c>
      <c r="C6" s="479"/>
      <c r="D6" s="479"/>
      <c r="E6" s="619"/>
      <c r="F6" s="619"/>
      <c r="G6" s="619"/>
      <c r="H6" s="619"/>
      <c r="I6" s="619"/>
      <c r="J6" s="619"/>
      <c r="K6" s="619"/>
      <c r="L6" s="619" t="s">
        <v>98</v>
      </c>
      <c r="M6" s="619"/>
      <c r="N6" s="619"/>
      <c r="O6" s="619"/>
      <c r="P6" s="619"/>
      <c r="Q6" s="619"/>
      <c r="R6" s="503"/>
      <c r="S6" s="503"/>
      <c r="T6" s="503"/>
      <c r="U6" s="503"/>
      <c r="V6" s="625"/>
      <c r="W6" s="556" t="s">
        <v>99</v>
      </c>
      <c r="X6" s="478"/>
      <c r="Y6" s="478"/>
      <c r="Z6" s="478"/>
      <c r="AA6" s="478"/>
      <c r="AB6" s="479"/>
      <c r="AC6" s="630" t="s">
        <v>100</v>
      </c>
      <c r="AD6" s="631"/>
      <c r="AE6" s="631"/>
      <c r="AF6" s="631"/>
      <c r="AG6" s="631"/>
      <c r="AH6" s="631"/>
      <c r="AI6" s="631"/>
      <c r="AJ6" s="631"/>
      <c r="AK6" s="631"/>
      <c r="AL6" s="632"/>
      <c r="AM6" s="534" t="s">
        <v>101</v>
      </c>
      <c r="AN6" s="439"/>
      <c r="AO6" s="439"/>
      <c r="AP6" s="439"/>
      <c r="AQ6" s="439"/>
      <c r="AR6" s="439"/>
      <c r="AS6" s="439"/>
      <c r="AT6" s="440"/>
      <c r="AU6" s="522" t="s">
        <v>94</v>
      </c>
      <c r="AV6" s="523"/>
      <c r="AW6" s="523"/>
      <c r="AX6" s="523"/>
      <c r="AY6" s="445" t="s">
        <v>102</v>
      </c>
      <c r="AZ6" s="446"/>
      <c r="BA6" s="446"/>
      <c r="BB6" s="446"/>
      <c r="BC6" s="446"/>
      <c r="BD6" s="446"/>
      <c r="BE6" s="446"/>
      <c r="BF6" s="446"/>
      <c r="BG6" s="446"/>
      <c r="BH6" s="446"/>
      <c r="BI6" s="446"/>
      <c r="BJ6" s="446"/>
      <c r="BK6" s="446"/>
      <c r="BL6" s="446"/>
      <c r="BM6" s="447"/>
      <c r="BN6" s="465">
        <v>71884</v>
      </c>
      <c r="BO6" s="466"/>
      <c r="BP6" s="466"/>
      <c r="BQ6" s="466"/>
      <c r="BR6" s="466"/>
      <c r="BS6" s="466"/>
      <c r="BT6" s="466"/>
      <c r="BU6" s="467"/>
      <c r="BV6" s="465">
        <v>90043</v>
      </c>
      <c r="BW6" s="466"/>
      <c r="BX6" s="466"/>
      <c r="BY6" s="466"/>
      <c r="BZ6" s="466"/>
      <c r="CA6" s="466"/>
      <c r="CB6" s="466"/>
      <c r="CC6" s="467"/>
      <c r="CD6" s="474" t="s">
        <v>103</v>
      </c>
      <c r="CE6" s="475"/>
      <c r="CF6" s="475"/>
      <c r="CG6" s="475"/>
      <c r="CH6" s="475"/>
      <c r="CI6" s="475"/>
      <c r="CJ6" s="475"/>
      <c r="CK6" s="475"/>
      <c r="CL6" s="475"/>
      <c r="CM6" s="475"/>
      <c r="CN6" s="475"/>
      <c r="CO6" s="475"/>
      <c r="CP6" s="475"/>
      <c r="CQ6" s="475"/>
      <c r="CR6" s="475"/>
      <c r="CS6" s="476"/>
      <c r="CT6" s="615">
        <v>99.8</v>
      </c>
      <c r="CU6" s="616"/>
      <c r="CV6" s="616"/>
      <c r="CW6" s="616"/>
      <c r="CX6" s="616"/>
      <c r="CY6" s="616"/>
      <c r="CZ6" s="616"/>
      <c r="DA6" s="617"/>
      <c r="DB6" s="615">
        <v>98.8</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104</v>
      </c>
      <c r="AN7" s="439"/>
      <c r="AO7" s="439"/>
      <c r="AP7" s="439"/>
      <c r="AQ7" s="439"/>
      <c r="AR7" s="439"/>
      <c r="AS7" s="439"/>
      <c r="AT7" s="440"/>
      <c r="AU7" s="522" t="s">
        <v>105</v>
      </c>
      <c r="AV7" s="523"/>
      <c r="AW7" s="523"/>
      <c r="AX7" s="523"/>
      <c r="AY7" s="445" t="s">
        <v>106</v>
      </c>
      <c r="AZ7" s="446"/>
      <c r="BA7" s="446"/>
      <c r="BB7" s="446"/>
      <c r="BC7" s="446"/>
      <c r="BD7" s="446"/>
      <c r="BE7" s="446"/>
      <c r="BF7" s="446"/>
      <c r="BG7" s="446"/>
      <c r="BH7" s="446"/>
      <c r="BI7" s="446"/>
      <c r="BJ7" s="446"/>
      <c r="BK7" s="446"/>
      <c r="BL7" s="446"/>
      <c r="BM7" s="447"/>
      <c r="BN7" s="465">
        <v>11966</v>
      </c>
      <c r="BO7" s="466"/>
      <c r="BP7" s="466"/>
      <c r="BQ7" s="466"/>
      <c r="BR7" s="466"/>
      <c r="BS7" s="466"/>
      <c r="BT7" s="466"/>
      <c r="BU7" s="467"/>
      <c r="BV7" s="465">
        <v>8873</v>
      </c>
      <c r="BW7" s="466"/>
      <c r="BX7" s="466"/>
      <c r="BY7" s="466"/>
      <c r="BZ7" s="466"/>
      <c r="CA7" s="466"/>
      <c r="CB7" s="466"/>
      <c r="CC7" s="467"/>
      <c r="CD7" s="474" t="s">
        <v>107</v>
      </c>
      <c r="CE7" s="475"/>
      <c r="CF7" s="475"/>
      <c r="CG7" s="475"/>
      <c r="CH7" s="475"/>
      <c r="CI7" s="475"/>
      <c r="CJ7" s="475"/>
      <c r="CK7" s="475"/>
      <c r="CL7" s="475"/>
      <c r="CM7" s="475"/>
      <c r="CN7" s="475"/>
      <c r="CO7" s="475"/>
      <c r="CP7" s="475"/>
      <c r="CQ7" s="475"/>
      <c r="CR7" s="475"/>
      <c r="CS7" s="476"/>
      <c r="CT7" s="465">
        <v>602883</v>
      </c>
      <c r="CU7" s="466"/>
      <c r="CV7" s="466"/>
      <c r="CW7" s="466"/>
      <c r="CX7" s="466"/>
      <c r="CY7" s="466"/>
      <c r="CZ7" s="466"/>
      <c r="DA7" s="467"/>
      <c r="DB7" s="465">
        <v>653154</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108</v>
      </c>
      <c r="AN8" s="439"/>
      <c r="AO8" s="439"/>
      <c r="AP8" s="439"/>
      <c r="AQ8" s="439"/>
      <c r="AR8" s="439"/>
      <c r="AS8" s="439"/>
      <c r="AT8" s="440"/>
      <c r="AU8" s="522" t="s">
        <v>94</v>
      </c>
      <c r="AV8" s="523"/>
      <c r="AW8" s="523"/>
      <c r="AX8" s="523"/>
      <c r="AY8" s="445" t="s">
        <v>109</v>
      </c>
      <c r="AZ8" s="446"/>
      <c r="BA8" s="446"/>
      <c r="BB8" s="446"/>
      <c r="BC8" s="446"/>
      <c r="BD8" s="446"/>
      <c r="BE8" s="446"/>
      <c r="BF8" s="446"/>
      <c r="BG8" s="446"/>
      <c r="BH8" s="446"/>
      <c r="BI8" s="446"/>
      <c r="BJ8" s="446"/>
      <c r="BK8" s="446"/>
      <c r="BL8" s="446"/>
      <c r="BM8" s="447"/>
      <c r="BN8" s="465">
        <v>59918</v>
      </c>
      <c r="BO8" s="466"/>
      <c r="BP8" s="466"/>
      <c r="BQ8" s="466"/>
      <c r="BR8" s="466"/>
      <c r="BS8" s="466"/>
      <c r="BT8" s="466"/>
      <c r="BU8" s="467"/>
      <c r="BV8" s="465">
        <v>81170</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0.12</v>
      </c>
      <c r="CU8" s="579"/>
      <c r="CV8" s="579"/>
      <c r="CW8" s="579"/>
      <c r="CX8" s="579"/>
      <c r="CY8" s="579"/>
      <c r="CZ8" s="579"/>
      <c r="DA8" s="580"/>
      <c r="DB8" s="578">
        <v>0.11</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396</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94</v>
      </c>
      <c r="AV9" s="523"/>
      <c r="AW9" s="523"/>
      <c r="AX9" s="523"/>
      <c r="AY9" s="445" t="s">
        <v>115</v>
      </c>
      <c r="AZ9" s="446"/>
      <c r="BA9" s="446"/>
      <c r="BB9" s="446"/>
      <c r="BC9" s="446"/>
      <c r="BD9" s="446"/>
      <c r="BE9" s="446"/>
      <c r="BF9" s="446"/>
      <c r="BG9" s="446"/>
      <c r="BH9" s="446"/>
      <c r="BI9" s="446"/>
      <c r="BJ9" s="446"/>
      <c r="BK9" s="446"/>
      <c r="BL9" s="446"/>
      <c r="BM9" s="447"/>
      <c r="BN9" s="465">
        <v>-21252</v>
      </c>
      <c r="BO9" s="466"/>
      <c r="BP9" s="466"/>
      <c r="BQ9" s="466"/>
      <c r="BR9" s="466"/>
      <c r="BS9" s="466"/>
      <c r="BT9" s="466"/>
      <c r="BU9" s="467"/>
      <c r="BV9" s="465">
        <v>60137</v>
      </c>
      <c r="BW9" s="466"/>
      <c r="BX9" s="466"/>
      <c r="BY9" s="466"/>
      <c r="BZ9" s="466"/>
      <c r="CA9" s="466"/>
      <c r="CB9" s="466"/>
      <c r="CC9" s="467"/>
      <c r="CD9" s="474" t="s">
        <v>116</v>
      </c>
      <c r="CE9" s="475"/>
      <c r="CF9" s="475"/>
      <c r="CG9" s="475"/>
      <c r="CH9" s="475"/>
      <c r="CI9" s="475"/>
      <c r="CJ9" s="475"/>
      <c r="CK9" s="475"/>
      <c r="CL9" s="475"/>
      <c r="CM9" s="475"/>
      <c r="CN9" s="475"/>
      <c r="CO9" s="475"/>
      <c r="CP9" s="475"/>
      <c r="CQ9" s="475"/>
      <c r="CR9" s="475"/>
      <c r="CS9" s="476"/>
      <c r="CT9" s="435">
        <v>21.2</v>
      </c>
      <c r="CU9" s="436"/>
      <c r="CV9" s="436"/>
      <c r="CW9" s="436"/>
      <c r="CX9" s="436"/>
      <c r="CY9" s="436"/>
      <c r="CZ9" s="436"/>
      <c r="DA9" s="437"/>
      <c r="DB9" s="435">
        <v>18.399999999999999</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117</v>
      </c>
      <c r="M10" s="439"/>
      <c r="N10" s="439"/>
      <c r="O10" s="439"/>
      <c r="P10" s="439"/>
      <c r="Q10" s="440"/>
      <c r="R10" s="441">
        <v>411</v>
      </c>
      <c r="S10" s="442"/>
      <c r="T10" s="442"/>
      <c r="U10" s="442"/>
      <c r="V10" s="444"/>
      <c r="W10" s="613"/>
      <c r="X10" s="427"/>
      <c r="Y10" s="427"/>
      <c r="Z10" s="427"/>
      <c r="AA10" s="427"/>
      <c r="AB10" s="427"/>
      <c r="AC10" s="427"/>
      <c r="AD10" s="427"/>
      <c r="AE10" s="427"/>
      <c r="AF10" s="427"/>
      <c r="AG10" s="427"/>
      <c r="AH10" s="427"/>
      <c r="AI10" s="427"/>
      <c r="AJ10" s="427"/>
      <c r="AK10" s="427"/>
      <c r="AL10" s="614"/>
      <c r="AM10" s="534" t="s">
        <v>118</v>
      </c>
      <c r="AN10" s="439"/>
      <c r="AO10" s="439"/>
      <c r="AP10" s="439"/>
      <c r="AQ10" s="439"/>
      <c r="AR10" s="439"/>
      <c r="AS10" s="439"/>
      <c r="AT10" s="440"/>
      <c r="AU10" s="522" t="s">
        <v>119</v>
      </c>
      <c r="AV10" s="523"/>
      <c r="AW10" s="523"/>
      <c r="AX10" s="523"/>
      <c r="AY10" s="445" t="s">
        <v>120</v>
      </c>
      <c r="AZ10" s="446"/>
      <c r="BA10" s="446"/>
      <c r="BB10" s="446"/>
      <c r="BC10" s="446"/>
      <c r="BD10" s="446"/>
      <c r="BE10" s="446"/>
      <c r="BF10" s="446"/>
      <c r="BG10" s="446"/>
      <c r="BH10" s="446"/>
      <c r="BI10" s="446"/>
      <c r="BJ10" s="446"/>
      <c r="BK10" s="446"/>
      <c r="BL10" s="446"/>
      <c r="BM10" s="447"/>
      <c r="BN10" s="465">
        <v>1210</v>
      </c>
      <c r="BO10" s="466"/>
      <c r="BP10" s="466"/>
      <c r="BQ10" s="466"/>
      <c r="BR10" s="466"/>
      <c r="BS10" s="466"/>
      <c r="BT10" s="466"/>
      <c r="BU10" s="467"/>
      <c r="BV10" s="465">
        <v>229</v>
      </c>
      <c r="BW10" s="466"/>
      <c r="BX10" s="466"/>
      <c r="BY10" s="466"/>
      <c r="BZ10" s="466"/>
      <c r="CA10" s="466"/>
      <c r="CB10" s="466"/>
      <c r="CC10" s="467"/>
      <c r="CD10" s="190" t="s">
        <v>121</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122</v>
      </c>
      <c r="M11" s="512"/>
      <c r="N11" s="512"/>
      <c r="O11" s="512"/>
      <c r="P11" s="512"/>
      <c r="Q11" s="513"/>
      <c r="R11" s="601" t="s">
        <v>123</v>
      </c>
      <c r="S11" s="602"/>
      <c r="T11" s="602"/>
      <c r="U11" s="602"/>
      <c r="V11" s="603"/>
      <c r="W11" s="613"/>
      <c r="X11" s="427"/>
      <c r="Y11" s="427"/>
      <c r="Z11" s="427"/>
      <c r="AA11" s="427"/>
      <c r="AB11" s="427"/>
      <c r="AC11" s="427"/>
      <c r="AD11" s="427"/>
      <c r="AE11" s="427"/>
      <c r="AF11" s="427"/>
      <c r="AG11" s="427"/>
      <c r="AH11" s="427"/>
      <c r="AI11" s="427"/>
      <c r="AJ11" s="427"/>
      <c r="AK11" s="427"/>
      <c r="AL11" s="614"/>
      <c r="AM11" s="534" t="s">
        <v>124</v>
      </c>
      <c r="AN11" s="439"/>
      <c r="AO11" s="439"/>
      <c r="AP11" s="439"/>
      <c r="AQ11" s="439"/>
      <c r="AR11" s="439"/>
      <c r="AS11" s="439"/>
      <c r="AT11" s="440"/>
      <c r="AU11" s="522" t="s">
        <v>119</v>
      </c>
      <c r="AV11" s="523"/>
      <c r="AW11" s="523"/>
      <c r="AX11" s="523"/>
      <c r="AY11" s="445" t="s">
        <v>125</v>
      </c>
      <c r="AZ11" s="446"/>
      <c r="BA11" s="446"/>
      <c r="BB11" s="446"/>
      <c r="BC11" s="446"/>
      <c r="BD11" s="446"/>
      <c r="BE11" s="446"/>
      <c r="BF11" s="446"/>
      <c r="BG11" s="446"/>
      <c r="BH11" s="446"/>
      <c r="BI11" s="446"/>
      <c r="BJ11" s="446"/>
      <c r="BK11" s="446"/>
      <c r="BL11" s="446"/>
      <c r="BM11" s="447"/>
      <c r="BN11" s="465">
        <v>0</v>
      </c>
      <c r="BO11" s="466"/>
      <c r="BP11" s="466"/>
      <c r="BQ11" s="466"/>
      <c r="BR11" s="466"/>
      <c r="BS11" s="466"/>
      <c r="BT11" s="466"/>
      <c r="BU11" s="467"/>
      <c r="BV11" s="465">
        <v>0</v>
      </c>
      <c r="BW11" s="466"/>
      <c r="BX11" s="466"/>
      <c r="BY11" s="466"/>
      <c r="BZ11" s="466"/>
      <c r="CA11" s="466"/>
      <c r="CB11" s="466"/>
      <c r="CC11" s="467"/>
      <c r="CD11" s="474" t="s">
        <v>126</v>
      </c>
      <c r="CE11" s="475"/>
      <c r="CF11" s="475"/>
      <c r="CG11" s="475"/>
      <c r="CH11" s="475"/>
      <c r="CI11" s="475"/>
      <c r="CJ11" s="475"/>
      <c r="CK11" s="475"/>
      <c r="CL11" s="475"/>
      <c r="CM11" s="475"/>
      <c r="CN11" s="475"/>
      <c r="CO11" s="475"/>
      <c r="CP11" s="475"/>
      <c r="CQ11" s="475"/>
      <c r="CR11" s="475"/>
      <c r="CS11" s="476"/>
      <c r="CT11" s="578" t="s">
        <v>127</v>
      </c>
      <c r="CU11" s="579"/>
      <c r="CV11" s="579"/>
      <c r="CW11" s="579"/>
      <c r="CX11" s="579"/>
      <c r="CY11" s="579"/>
      <c r="CZ11" s="579"/>
      <c r="DA11" s="580"/>
      <c r="DB11" s="578" t="s">
        <v>127</v>
      </c>
      <c r="DC11" s="579"/>
      <c r="DD11" s="579"/>
      <c r="DE11" s="579"/>
      <c r="DF11" s="579"/>
      <c r="DG11" s="579"/>
      <c r="DH11" s="579"/>
      <c r="DI11" s="580"/>
      <c r="DJ11" s="185"/>
      <c r="DK11" s="185"/>
      <c r="DL11" s="185"/>
      <c r="DM11" s="185"/>
      <c r="DN11" s="185"/>
      <c r="DO11" s="185"/>
    </row>
    <row r="12" spans="1:119" ht="18.75" customHeight="1">
      <c r="A12" s="186"/>
      <c r="B12" s="581" t="s">
        <v>128</v>
      </c>
      <c r="C12" s="582"/>
      <c r="D12" s="582"/>
      <c r="E12" s="582"/>
      <c r="F12" s="582"/>
      <c r="G12" s="582"/>
      <c r="H12" s="582"/>
      <c r="I12" s="582"/>
      <c r="J12" s="582"/>
      <c r="K12" s="583"/>
      <c r="L12" s="590" t="s">
        <v>129</v>
      </c>
      <c r="M12" s="591"/>
      <c r="N12" s="591"/>
      <c r="O12" s="591"/>
      <c r="P12" s="591"/>
      <c r="Q12" s="592"/>
      <c r="R12" s="593">
        <v>408</v>
      </c>
      <c r="S12" s="594"/>
      <c r="T12" s="594"/>
      <c r="U12" s="594"/>
      <c r="V12" s="595"/>
      <c r="W12" s="596" t="s">
        <v>1</v>
      </c>
      <c r="X12" s="523"/>
      <c r="Y12" s="523"/>
      <c r="Z12" s="523"/>
      <c r="AA12" s="523"/>
      <c r="AB12" s="597"/>
      <c r="AC12" s="522" t="s">
        <v>130</v>
      </c>
      <c r="AD12" s="523"/>
      <c r="AE12" s="523"/>
      <c r="AF12" s="523"/>
      <c r="AG12" s="597"/>
      <c r="AH12" s="522" t="s">
        <v>131</v>
      </c>
      <c r="AI12" s="523"/>
      <c r="AJ12" s="523"/>
      <c r="AK12" s="523"/>
      <c r="AL12" s="598"/>
      <c r="AM12" s="534" t="s">
        <v>132</v>
      </c>
      <c r="AN12" s="439"/>
      <c r="AO12" s="439"/>
      <c r="AP12" s="439"/>
      <c r="AQ12" s="439"/>
      <c r="AR12" s="439"/>
      <c r="AS12" s="439"/>
      <c r="AT12" s="440"/>
      <c r="AU12" s="522" t="s">
        <v>94</v>
      </c>
      <c r="AV12" s="523"/>
      <c r="AW12" s="523"/>
      <c r="AX12" s="523"/>
      <c r="AY12" s="445" t="s">
        <v>133</v>
      </c>
      <c r="AZ12" s="446"/>
      <c r="BA12" s="446"/>
      <c r="BB12" s="446"/>
      <c r="BC12" s="446"/>
      <c r="BD12" s="446"/>
      <c r="BE12" s="446"/>
      <c r="BF12" s="446"/>
      <c r="BG12" s="446"/>
      <c r="BH12" s="446"/>
      <c r="BI12" s="446"/>
      <c r="BJ12" s="446"/>
      <c r="BK12" s="446"/>
      <c r="BL12" s="446"/>
      <c r="BM12" s="447"/>
      <c r="BN12" s="465">
        <v>37268</v>
      </c>
      <c r="BO12" s="466"/>
      <c r="BP12" s="466"/>
      <c r="BQ12" s="466"/>
      <c r="BR12" s="466"/>
      <c r="BS12" s="466"/>
      <c r="BT12" s="466"/>
      <c r="BU12" s="467"/>
      <c r="BV12" s="465">
        <v>89031</v>
      </c>
      <c r="BW12" s="466"/>
      <c r="BX12" s="466"/>
      <c r="BY12" s="466"/>
      <c r="BZ12" s="466"/>
      <c r="CA12" s="466"/>
      <c r="CB12" s="466"/>
      <c r="CC12" s="467"/>
      <c r="CD12" s="474" t="s">
        <v>134</v>
      </c>
      <c r="CE12" s="475"/>
      <c r="CF12" s="475"/>
      <c r="CG12" s="475"/>
      <c r="CH12" s="475"/>
      <c r="CI12" s="475"/>
      <c r="CJ12" s="475"/>
      <c r="CK12" s="475"/>
      <c r="CL12" s="475"/>
      <c r="CM12" s="475"/>
      <c r="CN12" s="475"/>
      <c r="CO12" s="475"/>
      <c r="CP12" s="475"/>
      <c r="CQ12" s="475"/>
      <c r="CR12" s="475"/>
      <c r="CS12" s="476"/>
      <c r="CT12" s="578" t="s">
        <v>127</v>
      </c>
      <c r="CU12" s="579"/>
      <c r="CV12" s="579"/>
      <c r="CW12" s="579"/>
      <c r="CX12" s="579"/>
      <c r="CY12" s="579"/>
      <c r="CZ12" s="579"/>
      <c r="DA12" s="580"/>
      <c r="DB12" s="578" t="s">
        <v>135</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136</v>
      </c>
      <c r="N13" s="566"/>
      <c r="O13" s="566"/>
      <c r="P13" s="566"/>
      <c r="Q13" s="567"/>
      <c r="R13" s="568">
        <v>408</v>
      </c>
      <c r="S13" s="569"/>
      <c r="T13" s="569"/>
      <c r="U13" s="569"/>
      <c r="V13" s="570"/>
      <c r="W13" s="556" t="s">
        <v>137</v>
      </c>
      <c r="X13" s="478"/>
      <c r="Y13" s="478"/>
      <c r="Z13" s="478"/>
      <c r="AA13" s="478"/>
      <c r="AB13" s="479"/>
      <c r="AC13" s="441">
        <v>53</v>
      </c>
      <c r="AD13" s="442"/>
      <c r="AE13" s="442"/>
      <c r="AF13" s="442"/>
      <c r="AG13" s="443"/>
      <c r="AH13" s="441">
        <v>59</v>
      </c>
      <c r="AI13" s="442"/>
      <c r="AJ13" s="442"/>
      <c r="AK13" s="442"/>
      <c r="AL13" s="444"/>
      <c r="AM13" s="534" t="s">
        <v>138</v>
      </c>
      <c r="AN13" s="439"/>
      <c r="AO13" s="439"/>
      <c r="AP13" s="439"/>
      <c r="AQ13" s="439"/>
      <c r="AR13" s="439"/>
      <c r="AS13" s="439"/>
      <c r="AT13" s="440"/>
      <c r="AU13" s="522" t="s">
        <v>119</v>
      </c>
      <c r="AV13" s="523"/>
      <c r="AW13" s="523"/>
      <c r="AX13" s="523"/>
      <c r="AY13" s="445" t="s">
        <v>139</v>
      </c>
      <c r="AZ13" s="446"/>
      <c r="BA13" s="446"/>
      <c r="BB13" s="446"/>
      <c r="BC13" s="446"/>
      <c r="BD13" s="446"/>
      <c r="BE13" s="446"/>
      <c r="BF13" s="446"/>
      <c r="BG13" s="446"/>
      <c r="BH13" s="446"/>
      <c r="BI13" s="446"/>
      <c r="BJ13" s="446"/>
      <c r="BK13" s="446"/>
      <c r="BL13" s="446"/>
      <c r="BM13" s="447"/>
      <c r="BN13" s="465">
        <v>-57310</v>
      </c>
      <c r="BO13" s="466"/>
      <c r="BP13" s="466"/>
      <c r="BQ13" s="466"/>
      <c r="BR13" s="466"/>
      <c r="BS13" s="466"/>
      <c r="BT13" s="466"/>
      <c r="BU13" s="467"/>
      <c r="BV13" s="465">
        <v>-28665</v>
      </c>
      <c r="BW13" s="466"/>
      <c r="BX13" s="466"/>
      <c r="BY13" s="466"/>
      <c r="BZ13" s="466"/>
      <c r="CA13" s="466"/>
      <c r="CB13" s="466"/>
      <c r="CC13" s="467"/>
      <c r="CD13" s="474" t="s">
        <v>140</v>
      </c>
      <c r="CE13" s="475"/>
      <c r="CF13" s="475"/>
      <c r="CG13" s="475"/>
      <c r="CH13" s="475"/>
      <c r="CI13" s="475"/>
      <c r="CJ13" s="475"/>
      <c r="CK13" s="475"/>
      <c r="CL13" s="475"/>
      <c r="CM13" s="475"/>
      <c r="CN13" s="475"/>
      <c r="CO13" s="475"/>
      <c r="CP13" s="475"/>
      <c r="CQ13" s="475"/>
      <c r="CR13" s="475"/>
      <c r="CS13" s="476"/>
      <c r="CT13" s="435">
        <v>8.5</v>
      </c>
      <c r="CU13" s="436"/>
      <c r="CV13" s="436"/>
      <c r="CW13" s="436"/>
      <c r="CX13" s="436"/>
      <c r="CY13" s="436"/>
      <c r="CZ13" s="436"/>
      <c r="DA13" s="437"/>
      <c r="DB13" s="435">
        <v>8</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141</v>
      </c>
      <c r="M14" s="599"/>
      <c r="N14" s="599"/>
      <c r="O14" s="599"/>
      <c r="P14" s="599"/>
      <c r="Q14" s="600"/>
      <c r="R14" s="568">
        <v>400</v>
      </c>
      <c r="S14" s="569"/>
      <c r="T14" s="569"/>
      <c r="U14" s="569"/>
      <c r="V14" s="570"/>
      <c r="W14" s="571"/>
      <c r="X14" s="481"/>
      <c r="Y14" s="481"/>
      <c r="Z14" s="481"/>
      <c r="AA14" s="481"/>
      <c r="AB14" s="482"/>
      <c r="AC14" s="561">
        <v>29.3</v>
      </c>
      <c r="AD14" s="562"/>
      <c r="AE14" s="562"/>
      <c r="AF14" s="562"/>
      <c r="AG14" s="563"/>
      <c r="AH14" s="561">
        <v>30.9</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142</v>
      </c>
      <c r="CE14" s="472"/>
      <c r="CF14" s="472"/>
      <c r="CG14" s="472"/>
      <c r="CH14" s="472"/>
      <c r="CI14" s="472"/>
      <c r="CJ14" s="472"/>
      <c r="CK14" s="472"/>
      <c r="CL14" s="472"/>
      <c r="CM14" s="472"/>
      <c r="CN14" s="472"/>
      <c r="CO14" s="472"/>
      <c r="CP14" s="472"/>
      <c r="CQ14" s="472"/>
      <c r="CR14" s="472"/>
      <c r="CS14" s="473"/>
      <c r="CT14" s="572" t="s">
        <v>143</v>
      </c>
      <c r="CU14" s="573"/>
      <c r="CV14" s="573"/>
      <c r="CW14" s="573"/>
      <c r="CX14" s="573"/>
      <c r="CY14" s="573"/>
      <c r="CZ14" s="573"/>
      <c r="DA14" s="574"/>
      <c r="DB14" s="572" t="s">
        <v>144</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145</v>
      </c>
      <c r="N15" s="566"/>
      <c r="O15" s="566"/>
      <c r="P15" s="566"/>
      <c r="Q15" s="567"/>
      <c r="R15" s="568">
        <v>399</v>
      </c>
      <c r="S15" s="569"/>
      <c r="T15" s="569"/>
      <c r="U15" s="569"/>
      <c r="V15" s="570"/>
      <c r="W15" s="556" t="s">
        <v>146</v>
      </c>
      <c r="X15" s="478"/>
      <c r="Y15" s="478"/>
      <c r="Z15" s="478"/>
      <c r="AA15" s="478"/>
      <c r="AB15" s="479"/>
      <c r="AC15" s="441">
        <v>23</v>
      </c>
      <c r="AD15" s="442"/>
      <c r="AE15" s="442"/>
      <c r="AF15" s="442"/>
      <c r="AG15" s="443"/>
      <c r="AH15" s="441">
        <v>23</v>
      </c>
      <c r="AI15" s="442"/>
      <c r="AJ15" s="442"/>
      <c r="AK15" s="442"/>
      <c r="AL15" s="444"/>
      <c r="AM15" s="534"/>
      <c r="AN15" s="439"/>
      <c r="AO15" s="439"/>
      <c r="AP15" s="439"/>
      <c r="AQ15" s="439"/>
      <c r="AR15" s="439"/>
      <c r="AS15" s="439"/>
      <c r="AT15" s="440"/>
      <c r="AU15" s="522"/>
      <c r="AV15" s="523"/>
      <c r="AW15" s="523"/>
      <c r="AX15" s="523"/>
      <c r="AY15" s="457" t="s">
        <v>147</v>
      </c>
      <c r="AZ15" s="458"/>
      <c r="BA15" s="458"/>
      <c r="BB15" s="458"/>
      <c r="BC15" s="458"/>
      <c r="BD15" s="458"/>
      <c r="BE15" s="458"/>
      <c r="BF15" s="458"/>
      <c r="BG15" s="458"/>
      <c r="BH15" s="458"/>
      <c r="BI15" s="458"/>
      <c r="BJ15" s="458"/>
      <c r="BK15" s="458"/>
      <c r="BL15" s="458"/>
      <c r="BM15" s="459"/>
      <c r="BN15" s="460">
        <v>67860</v>
      </c>
      <c r="BO15" s="461"/>
      <c r="BP15" s="461"/>
      <c r="BQ15" s="461"/>
      <c r="BR15" s="461"/>
      <c r="BS15" s="461"/>
      <c r="BT15" s="461"/>
      <c r="BU15" s="462"/>
      <c r="BV15" s="460">
        <v>70417</v>
      </c>
      <c r="BW15" s="461"/>
      <c r="BX15" s="461"/>
      <c r="BY15" s="461"/>
      <c r="BZ15" s="461"/>
      <c r="CA15" s="461"/>
      <c r="CB15" s="461"/>
      <c r="CC15" s="462"/>
      <c r="CD15" s="575" t="s">
        <v>148</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149</v>
      </c>
      <c r="M16" s="559"/>
      <c r="N16" s="559"/>
      <c r="O16" s="559"/>
      <c r="P16" s="559"/>
      <c r="Q16" s="560"/>
      <c r="R16" s="553" t="s">
        <v>150</v>
      </c>
      <c r="S16" s="554"/>
      <c r="T16" s="554"/>
      <c r="U16" s="554"/>
      <c r="V16" s="555"/>
      <c r="W16" s="571"/>
      <c r="X16" s="481"/>
      <c r="Y16" s="481"/>
      <c r="Z16" s="481"/>
      <c r="AA16" s="481"/>
      <c r="AB16" s="482"/>
      <c r="AC16" s="561">
        <v>12.7</v>
      </c>
      <c r="AD16" s="562"/>
      <c r="AE16" s="562"/>
      <c r="AF16" s="562"/>
      <c r="AG16" s="563"/>
      <c r="AH16" s="561">
        <v>12</v>
      </c>
      <c r="AI16" s="562"/>
      <c r="AJ16" s="562"/>
      <c r="AK16" s="562"/>
      <c r="AL16" s="564"/>
      <c r="AM16" s="534"/>
      <c r="AN16" s="439"/>
      <c r="AO16" s="439"/>
      <c r="AP16" s="439"/>
      <c r="AQ16" s="439"/>
      <c r="AR16" s="439"/>
      <c r="AS16" s="439"/>
      <c r="AT16" s="440"/>
      <c r="AU16" s="522"/>
      <c r="AV16" s="523"/>
      <c r="AW16" s="523"/>
      <c r="AX16" s="523"/>
      <c r="AY16" s="445" t="s">
        <v>151</v>
      </c>
      <c r="AZ16" s="446"/>
      <c r="BA16" s="446"/>
      <c r="BB16" s="446"/>
      <c r="BC16" s="446"/>
      <c r="BD16" s="446"/>
      <c r="BE16" s="446"/>
      <c r="BF16" s="446"/>
      <c r="BG16" s="446"/>
      <c r="BH16" s="446"/>
      <c r="BI16" s="446"/>
      <c r="BJ16" s="446"/>
      <c r="BK16" s="446"/>
      <c r="BL16" s="446"/>
      <c r="BM16" s="447"/>
      <c r="BN16" s="465">
        <v>563488</v>
      </c>
      <c r="BO16" s="466"/>
      <c r="BP16" s="466"/>
      <c r="BQ16" s="466"/>
      <c r="BR16" s="466"/>
      <c r="BS16" s="466"/>
      <c r="BT16" s="466"/>
      <c r="BU16" s="467"/>
      <c r="BV16" s="465">
        <v>611237</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152</v>
      </c>
      <c r="N17" s="551"/>
      <c r="O17" s="551"/>
      <c r="P17" s="551"/>
      <c r="Q17" s="552"/>
      <c r="R17" s="553" t="s">
        <v>153</v>
      </c>
      <c r="S17" s="554"/>
      <c r="T17" s="554"/>
      <c r="U17" s="554"/>
      <c r="V17" s="555"/>
      <c r="W17" s="556" t="s">
        <v>154</v>
      </c>
      <c r="X17" s="478"/>
      <c r="Y17" s="478"/>
      <c r="Z17" s="478"/>
      <c r="AA17" s="478"/>
      <c r="AB17" s="479"/>
      <c r="AC17" s="441">
        <v>105</v>
      </c>
      <c r="AD17" s="442"/>
      <c r="AE17" s="442"/>
      <c r="AF17" s="442"/>
      <c r="AG17" s="443"/>
      <c r="AH17" s="441">
        <v>109</v>
      </c>
      <c r="AI17" s="442"/>
      <c r="AJ17" s="442"/>
      <c r="AK17" s="442"/>
      <c r="AL17" s="444"/>
      <c r="AM17" s="534"/>
      <c r="AN17" s="439"/>
      <c r="AO17" s="439"/>
      <c r="AP17" s="439"/>
      <c r="AQ17" s="439"/>
      <c r="AR17" s="439"/>
      <c r="AS17" s="439"/>
      <c r="AT17" s="440"/>
      <c r="AU17" s="522"/>
      <c r="AV17" s="523"/>
      <c r="AW17" s="523"/>
      <c r="AX17" s="523"/>
      <c r="AY17" s="445" t="s">
        <v>155</v>
      </c>
      <c r="AZ17" s="446"/>
      <c r="BA17" s="446"/>
      <c r="BB17" s="446"/>
      <c r="BC17" s="446"/>
      <c r="BD17" s="446"/>
      <c r="BE17" s="446"/>
      <c r="BF17" s="446"/>
      <c r="BG17" s="446"/>
      <c r="BH17" s="446"/>
      <c r="BI17" s="446"/>
      <c r="BJ17" s="446"/>
      <c r="BK17" s="446"/>
      <c r="BL17" s="446"/>
      <c r="BM17" s="447"/>
      <c r="BN17" s="465">
        <v>86172</v>
      </c>
      <c r="BO17" s="466"/>
      <c r="BP17" s="466"/>
      <c r="BQ17" s="466"/>
      <c r="BR17" s="466"/>
      <c r="BS17" s="466"/>
      <c r="BT17" s="466"/>
      <c r="BU17" s="467"/>
      <c r="BV17" s="465">
        <v>89753</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156</v>
      </c>
      <c r="C18" s="528"/>
      <c r="D18" s="528"/>
      <c r="E18" s="529"/>
      <c r="F18" s="529"/>
      <c r="G18" s="529"/>
      <c r="H18" s="529"/>
      <c r="I18" s="529"/>
      <c r="J18" s="529"/>
      <c r="K18" s="529"/>
      <c r="L18" s="530">
        <v>95.27</v>
      </c>
      <c r="M18" s="530"/>
      <c r="N18" s="530"/>
      <c r="O18" s="530"/>
      <c r="P18" s="530"/>
      <c r="Q18" s="530"/>
      <c r="R18" s="531"/>
      <c r="S18" s="531"/>
      <c r="T18" s="531"/>
      <c r="U18" s="531"/>
      <c r="V18" s="532"/>
      <c r="W18" s="546"/>
      <c r="X18" s="547"/>
      <c r="Y18" s="547"/>
      <c r="Z18" s="547"/>
      <c r="AA18" s="547"/>
      <c r="AB18" s="557"/>
      <c r="AC18" s="429">
        <v>58</v>
      </c>
      <c r="AD18" s="430"/>
      <c r="AE18" s="430"/>
      <c r="AF18" s="430"/>
      <c r="AG18" s="533"/>
      <c r="AH18" s="429">
        <v>57.1</v>
      </c>
      <c r="AI18" s="430"/>
      <c r="AJ18" s="430"/>
      <c r="AK18" s="430"/>
      <c r="AL18" s="431"/>
      <c r="AM18" s="534"/>
      <c r="AN18" s="439"/>
      <c r="AO18" s="439"/>
      <c r="AP18" s="439"/>
      <c r="AQ18" s="439"/>
      <c r="AR18" s="439"/>
      <c r="AS18" s="439"/>
      <c r="AT18" s="440"/>
      <c r="AU18" s="522"/>
      <c r="AV18" s="523"/>
      <c r="AW18" s="523"/>
      <c r="AX18" s="523"/>
      <c r="AY18" s="445" t="s">
        <v>157</v>
      </c>
      <c r="AZ18" s="446"/>
      <c r="BA18" s="446"/>
      <c r="BB18" s="446"/>
      <c r="BC18" s="446"/>
      <c r="BD18" s="446"/>
      <c r="BE18" s="446"/>
      <c r="BF18" s="446"/>
      <c r="BG18" s="446"/>
      <c r="BH18" s="446"/>
      <c r="BI18" s="446"/>
      <c r="BJ18" s="446"/>
      <c r="BK18" s="446"/>
      <c r="BL18" s="446"/>
      <c r="BM18" s="447"/>
      <c r="BN18" s="465">
        <v>584207</v>
      </c>
      <c r="BO18" s="466"/>
      <c r="BP18" s="466"/>
      <c r="BQ18" s="466"/>
      <c r="BR18" s="466"/>
      <c r="BS18" s="466"/>
      <c r="BT18" s="466"/>
      <c r="BU18" s="467"/>
      <c r="BV18" s="465">
        <v>623115</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158</v>
      </c>
      <c r="C19" s="528"/>
      <c r="D19" s="528"/>
      <c r="E19" s="529"/>
      <c r="F19" s="529"/>
      <c r="G19" s="529"/>
      <c r="H19" s="529"/>
      <c r="I19" s="529"/>
      <c r="J19" s="529"/>
      <c r="K19" s="529"/>
      <c r="L19" s="535">
        <v>4</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159</v>
      </c>
      <c r="AZ19" s="446"/>
      <c r="BA19" s="446"/>
      <c r="BB19" s="446"/>
      <c r="BC19" s="446"/>
      <c r="BD19" s="446"/>
      <c r="BE19" s="446"/>
      <c r="BF19" s="446"/>
      <c r="BG19" s="446"/>
      <c r="BH19" s="446"/>
      <c r="BI19" s="446"/>
      <c r="BJ19" s="446"/>
      <c r="BK19" s="446"/>
      <c r="BL19" s="446"/>
      <c r="BM19" s="447"/>
      <c r="BN19" s="465">
        <v>893188</v>
      </c>
      <c r="BO19" s="466"/>
      <c r="BP19" s="466"/>
      <c r="BQ19" s="466"/>
      <c r="BR19" s="466"/>
      <c r="BS19" s="466"/>
      <c r="BT19" s="466"/>
      <c r="BU19" s="467"/>
      <c r="BV19" s="465">
        <v>924871</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160</v>
      </c>
      <c r="C20" s="528"/>
      <c r="D20" s="528"/>
      <c r="E20" s="529"/>
      <c r="F20" s="529"/>
      <c r="G20" s="529"/>
      <c r="H20" s="529"/>
      <c r="I20" s="529"/>
      <c r="J20" s="529"/>
      <c r="K20" s="529"/>
      <c r="L20" s="535">
        <v>210</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161</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162</v>
      </c>
      <c r="C22" s="495"/>
      <c r="D22" s="496"/>
      <c r="E22" s="503" t="s">
        <v>1</v>
      </c>
      <c r="F22" s="478"/>
      <c r="G22" s="478"/>
      <c r="H22" s="478"/>
      <c r="I22" s="478"/>
      <c r="J22" s="478"/>
      <c r="K22" s="479"/>
      <c r="L22" s="503" t="s">
        <v>163</v>
      </c>
      <c r="M22" s="478"/>
      <c r="N22" s="478"/>
      <c r="O22" s="478"/>
      <c r="P22" s="479"/>
      <c r="Q22" s="488" t="s">
        <v>164</v>
      </c>
      <c r="R22" s="489"/>
      <c r="S22" s="489"/>
      <c r="T22" s="489"/>
      <c r="U22" s="489"/>
      <c r="V22" s="504"/>
      <c r="W22" s="506" t="s">
        <v>165</v>
      </c>
      <c r="X22" s="495"/>
      <c r="Y22" s="496"/>
      <c r="Z22" s="503" t="s">
        <v>1</v>
      </c>
      <c r="AA22" s="478"/>
      <c r="AB22" s="478"/>
      <c r="AC22" s="478"/>
      <c r="AD22" s="478"/>
      <c r="AE22" s="478"/>
      <c r="AF22" s="478"/>
      <c r="AG22" s="479"/>
      <c r="AH22" s="477" t="s">
        <v>166</v>
      </c>
      <c r="AI22" s="478"/>
      <c r="AJ22" s="478"/>
      <c r="AK22" s="478"/>
      <c r="AL22" s="479"/>
      <c r="AM22" s="477" t="s">
        <v>167</v>
      </c>
      <c r="AN22" s="483"/>
      <c r="AO22" s="483"/>
      <c r="AP22" s="483"/>
      <c r="AQ22" s="483"/>
      <c r="AR22" s="484"/>
      <c r="AS22" s="488" t="s">
        <v>164</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168</v>
      </c>
      <c r="AZ23" s="458"/>
      <c r="BA23" s="458"/>
      <c r="BB23" s="458"/>
      <c r="BC23" s="458"/>
      <c r="BD23" s="458"/>
      <c r="BE23" s="458"/>
      <c r="BF23" s="458"/>
      <c r="BG23" s="458"/>
      <c r="BH23" s="458"/>
      <c r="BI23" s="458"/>
      <c r="BJ23" s="458"/>
      <c r="BK23" s="458"/>
      <c r="BL23" s="458"/>
      <c r="BM23" s="459"/>
      <c r="BN23" s="465">
        <v>2575110</v>
      </c>
      <c r="BO23" s="466"/>
      <c r="BP23" s="466"/>
      <c r="BQ23" s="466"/>
      <c r="BR23" s="466"/>
      <c r="BS23" s="466"/>
      <c r="BT23" s="466"/>
      <c r="BU23" s="467"/>
      <c r="BV23" s="465">
        <v>2571480</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169</v>
      </c>
      <c r="F24" s="439"/>
      <c r="G24" s="439"/>
      <c r="H24" s="439"/>
      <c r="I24" s="439"/>
      <c r="J24" s="439"/>
      <c r="K24" s="440"/>
      <c r="L24" s="441">
        <v>1</v>
      </c>
      <c r="M24" s="442"/>
      <c r="N24" s="442"/>
      <c r="O24" s="442"/>
      <c r="P24" s="443"/>
      <c r="Q24" s="441">
        <v>6000</v>
      </c>
      <c r="R24" s="442"/>
      <c r="S24" s="442"/>
      <c r="T24" s="442"/>
      <c r="U24" s="442"/>
      <c r="V24" s="443"/>
      <c r="W24" s="507"/>
      <c r="X24" s="498"/>
      <c r="Y24" s="499"/>
      <c r="Z24" s="438" t="s">
        <v>170</v>
      </c>
      <c r="AA24" s="439"/>
      <c r="AB24" s="439"/>
      <c r="AC24" s="439"/>
      <c r="AD24" s="439"/>
      <c r="AE24" s="439"/>
      <c r="AF24" s="439"/>
      <c r="AG24" s="440"/>
      <c r="AH24" s="441">
        <v>22</v>
      </c>
      <c r="AI24" s="442"/>
      <c r="AJ24" s="442"/>
      <c r="AK24" s="442"/>
      <c r="AL24" s="443"/>
      <c r="AM24" s="441">
        <v>58960</v>
      </c>
      <c r="AN24" s="442"/>
      <c r="AO24" s="442"/>
      <c r="AP24" s="442"/>
      <c r="AQ24" s="442"/>
      <c r="AR24" s="443"/>
      <c r="AS24" s="441">
        <v>2680</v>
      </c>
      <c r="AT24" s="442"/>
      <c r="AU24" s="442"/>
      <c r="AV24" s="442"/>
      <c r="AW24" s="442"/>
      <c r="AX24" s="444"/>
      <c r="AY24" s="432" t="s">
        <v>171</v>
      </c>
      <c r="AZ24" s="433"/>
      <c r="BA24" s="433"/>
      <c r="BB24" s="433"/>
      <c r="BC24" s="433"/>
      <c r="BD24" s="433"/>
      <c r="BE24" s="433"/>
      <c r="BF24" s="433"/>
      <c r="BG24" s="433"/>
      <c r="BH24" s="433"/>
      <c r="BI24" s="433"/>
      <c r="BJ24" s="433"/>
      <c r="BK24" s="433"/>
      <c r="BL24" s="433"/>
      <c r="BM24" s="434"/>
      <c r="BN24" s="465">
        <v>2411856</v>
      </c>
      <c r="BO24" s="466"/>
      <c r="BP24" s="466"/>
      <c r="BQ24" s="466"/>
      <c r="BR24" s="466"/>
      <c r="BS24" s="466"/>
      <c r="BT24" s="466"/>
      <c r="BU24" s="467"/>
      <c r="BV24" s="465">
        <v>2374525</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172</v>
      </c>
      <c r="F25" s="439"/>
      <c r="G25" s="439"/>
      <c r="H25" s="439"/>
      <c r="I25" s="439"/>
      <c r="J25" s="439"/>
      <c r="K25" s="440"/>
      <c r="L25" s="441">
        <v>1</v>
      </c>
      <c r="M25" s="442"/>
      <c r="N25" s="442"/>
      <c r="O25" s="442"/>
      <c r="P25" s="443"/>
      <c r="Q25" s="441">
        <v>5400</v>
      </c>
      <c r="R25" s="442"/>
      <c r="S25" s="442"/>
      <c r="T25" s="442"/>
      <c r="U25" s="442"/>
      <c r="V25" s="443"/>
      <c r="W25" s="507"/>
      <c r="X25" s="498"/>
      <c r="Y25" s="499"/>
      <c r="Z25" s="438" t="s">
        <v>173</v>
      </c>
      <c r="AA25" s="439"/>
      <c r="AB25" s="439"/>
      <c r="AC25" s="439"/>
      <c r="AD25" s="439"/>
      <c r="AE25" s="439"/>
      <c r="AF25" s="439"/>
      <c r="AG25" s="440"/>
      <c r="AH25" s="441" t="s">
        <v>135</v>
      </c>
      <c r="AI25" s="442"/>
      <c r="AJ25" s="442"/>
      <c r="AK25" s="442"/>
      <c r="AL25" s="443"/>
      <c r="AM25" s="441" t="s">
        <v>143</v>
      </c>
      <c r="AN25" s="442"/>
      <c r="AO25" s="442"/>
      <c r="AP25" s="442"/>
      <c r="AQ25" s="442"/>
      <c r="AR25" s="443"/>
      <c r="AS25" s="441" t="s">
        <v>143</v>
      </c>
      <c r="AT25" s="442"/>
      <c r="AU25" s="442"/>
      <c r="AV25" s="442"/>
      <c r="AW25" s="442"/>
      <c r="AX25" s="444"/>
      <c r="AY25" s="457" t="s">
        <v>174</v>
      </c>
      <c r="AZ25" s="458"/>
      <c r="BA25" s="458"/>
      <c r="BB25" s="458"/>
      <c r="BC25" s="458"/>
      <c r="BD25" s="458"/>
      <c r="BE25" s="458"/>
      <c r="BF25" s="458"/>
      <c r="BG25" s="458"/>
      <c r="BH25" s="458"/>
      <c r="BI25" s="458"/>
      <c r="BJ25" s="458"/>
      <c r="BK25" s="458"/>
      <c r="BL25" s="458"/>
      <c r="BM25" s="459"/>
      <c r="BN25" s="460">
        <v>1700</v>
      </c>
      <c r="BO25" s="461"/>
      <c r="BP25" s="461"/>
      <c r="BQ25" s="461"/>
      <c r="BR25" s="461"/>
      <c r="BS25" s="461"/>
      <c r="BT25" s="461"/>
      <c r="BU25" s="462"/>
      <c r="BV25" s="460">
        <v>1700</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175</v>
      </c>
      <c r="F26" s="439"/>
      <c r="G26" s="439"/>
      <c r="H26" s="439"/>
      <c r="I26" s="439"/>
      <c r="J26" s="439"/>
      <c r="K26" s="440"/>
      <c r="L26" s="441">
        <v>1</v>
      </c>
      <c r="M26" s="442"/>
      <c r="N26" s="442"/>
      <c r="O26" s="442"/>
      <c r="P26" s="443"/>
      <c r="Q26" s="441">
        <v>5400</v>
      </c>
      <c r="R26" s="442"/>
      <c r="S26" s="442"/>
      <c r="T26" s="442"/>
      <c r="U26" s="442"/>
      <c r="V26" s="443"/>
      <c r="W26" s="507"/>
      <c r="X26" s="498"/>
      <c r="Y26" s="499"/>
      <c r="Z26" s="438" t="s">
        <v>176</v>
      </c>
      <c r="AA26" s="520"/>
      <c r="AB26" s="520"/>
      <c r="AC26" s="520"/>
      <c r="AD26" s="520"/>
      <c r="AE26" s="520"/>
      <c r="AF26" s="520"/>
      <c r="AG26" s="521"/>
      <c r="AH26" s="441" t="s">
        <v>177</v>
      </c>
      <c r="AI26" s="442"/>
      <c r="AJ26" s="442"/>
      <c r="AK26" s="442"/>
      <c r="AL26" s="443"/>
      <c r="AM26" s="441" t="s">
        <v>143</v>
      </c>
      <c r="AN26" s="442"/>
      <c r="AO26" s="442"/>
      <c r="AP26" s="442"/>
      <c r="AQ26" s="442"/>
      <c r="AR26" s="443"/>
      <c r="AS26" s="441" t="s">
        <v>143</v>
      </c>
      <c r="AT26" s="442"/>
      <c r="AU26" s="442"/>
      <c r="AV26" s="442"/>
      <c r="AW26" s="442"/>
      <c r="AX26" s="444"/>
      <c r="AY26" s="474" t="s">
        <v>178</v>
      </c>
      <c r="AZ26" s="475"/>
      <c r="BA26" s="475"/>
      <c r="BB26" s="475"/>
      <c r="BC26" s="475"/>
      <c r="BD26" s="475"/>
      <c r="BE26" s="475"/>
      <c r="BF26" s="475"/>
      <c r="BG26" s="475"/>
      <c r="BH26" s="475"/>
      <c r="BI26" s="475"/>
      <c r="BJ26" s="475"/>
      <c r="BK26" s="475"/>
      <c r="BL26" s="475"/>
      <c r="BM26" s="476"/>
      <c r="BN26" s="465" t="s">
        <v>143</v>
      </c>
      <c r="BO26" s="466"/>
      <c r="BP26" s="466"/>
      <c r="BQ26" s="466"/>
      <c r="BR26" s="466"/>
      <c r="BS26" s="466"/>
      <c r="BT26" s="466"/>
      <c r="BU26" s="467"/>
      <c r="BV26" s="465" t="s">
        <v>143</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179</v>
      </c>
      <c r="F27" s="439"/>
      <c r="G27" s="439"/>
      <c r="H27" s="439"/>
      <c r="I27" s="439"/>
      <c r="J27" s="439"/>
      <c r="K27" s="440"/>
      <c r="L27" s="441">
        <v>1</v>
      </c>
      <c r="M27" s="442"/>
      <c r="N27" s="442"/>
      <c r="O27" s="442"/>
      <c r="P27" s="443"/>
      <c r="Q27" s="441">
        <v>2320</v>
      </c>
      <c r="R27" s="442"/>
      <c r="S27" s="442"/>
      <c r="T27" s="442"/>
      <c r="U27" s="442"/>
      <c r="V27" s="443"/>
      <c r="W27" s="507"/>
      <c r="X27" s="498"/>
      <c r="Y27" s="499"/>
      <c r="Z27" s="438" t="s">
        <v>180</v>
      </c>
      <c r="AA27" s="439"/>
      <c r="AB27" s="439"/>
      <c r="AC27" s="439"/>
      <c r="AD27" s="439"/>
      <c r="AE27" s="439"/>
      <c r="AF27" s="439"/>
      <c r="AG27" s="440"/>
      <c r="AH27" s="441" t="s">
        <v>143</v>
      </c>
      <c r="AI27" s="442"/>
      <c r="AJ27" s="442"/>
      <c r="AK27" s="442"/>
      <c r="AL27" s="443"/>
      <c r="AM27" s="441" t="s">
        <v>143</v>
      </c>
      <c r="AN27" s="442"/>
      <c r="AO27" s="442"/>
      <c r="AP27" s="442"/>
      <c r="AQ27" s="442"/>
      <c r="AR27" s="443"/>
      <c r="AS27" s="441" t="s">
        <v>143</v>
      </c>
      <c r="AT27" s="442"/>
      <c r="AU27" s="442"/>
      <c r="AV27" s="442"/>
      <c r="AW27" s="442"/>
      <c r="AX27" s="444"/>
      <c r="AY27" s="471" t="s">
        <v>181</v>
      </c>
      <c r="AZ27" s="472"/>
      <c r="BA27" s="472"/>
      <c r="BB27" s="472"/>
      <c r="BC27" s="472"/>
      <c r="BD27" s="472"/>
      <c r="BE27" s="472"/>
      <c r="BF27" s="472"/>
      <c r="BG27" s="472"/>
      <c r="BH27" s="472"/>
      <c r="BI27" s="472"/>
      <c r="BJ27" s="472"/>
      <c r="BK27" s="472"/>
      <c r="BL27" s="472"/>
      <c r="BM27" s="473"/>
      <c r="BN27" s="468">
        <v>39847</v>
      </c>
      <c r="BO27" s="469"/>
      <c r="BP27" s="469"/>
      <c r="BQ27" s="469"/>
      <c r="BR27" s="469"/>
      <c r="BS27" s="469"/>
      <c r="BT27" s="469"/>
      <c r="BU27" s="470"/>
      <c r="BV27" s="468">
        <v>39847</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182</v>
      </c>
      <c r="F28" s="439"/>
      <c r="G28" s="439"/>
      <c r="H28" s="439"/>
      <c r="I28" s="439"/>
      <c r="J28" s="439"/>
      <c r="K28" s="440"/>
      <c r="L28" s="441">
        <v>1</v>
      </c>
      <c r="M28" s="442"/>
      <c r="N28" s="442"/>
      <c r="O28" s="442"/>
      <c r="P28" s="443"/>
      <c r="Q28" s="441">
        <v>1750</v>
      </c>
      <c r="R28" s="442"/>
      <c r="S28" s="442"/>
      <c r="T28" s="442"/>
      <c r="U28" s="442"/>
      <c r="V28" s="443"/>
      <c r="W28" s="507"/>
      <c r="X28" s="498"/>
      <c r="Y28" s="499"/>
      <c r="Z28" s="438" t="s">
        <v>183</v>
      </c>
      <c r="AA28" s="439"/>
      <c r="AB28" s="439"/>
      <c r="AC28" s="439"/>
      <c r="AD28" s="439"/>
      <c r="AE28" s="439"/>
      <c r="AF28" s="439"/>
      <c r="AG28" s="440"/>
      <c r="AH28" s="441" t="s">
        <v>143</v>
      </c>
      <c r="AI28" s="442"/>
      <c r="AJ28" s="442"/>
      <c r="AK28" s="442"/>
      <c r="AL28" s="443"/>
      <c r="AM28" s="441" t="s">
        <v>143</v>
      </c>
      <c r="AN28" s="442"/>
      <c r="AO28" s="442"/>
      <c r="AP28" s="442"/>
      <c r="AQ28" s="442"/>
      <c r="AR28" s="443"/>
      <c r="AS28" s="441" t="s">
        <v>143</v>
      </c>
      <c r="AT28" s="442"/>
      <c r="AU28" s="442"/>
      <c r="AV28" s="442"/>
      <c r="AW28" s="442"/>
      <c r="AX28" s="444"/>
      <c r="AY28" s="448" t="s">
        <v>184</v>
      </c>
      <c r="AZ28" s="449"/>
      <c r="BA28" s="449"/>
      <c r="BB28" s="450"/>
      <c r="BC28" s="457" t="s">
        <v>48</v>
      </c>
      <c r="BD28" s="458"/>
      <c r="BE28" s="458"/>
      <c r="BF28" s="458"/>
      <c r="BG28" s="458"/>
      <c r="BH28" s="458"/>
      <c r="BI28" s="458"/>
      <c r="BJ28" s="458"/>
      <c r="BK28" s="458"/>
      <c r="BL28" s="458"/>
      <c r="BM28" s="459"/>
      <c r="BN28" s="460">
        <v>243794</v>
      </c>
      <c r="BO28" s="461"/>
      <c r="BP28" s="461"/>
      <c r="BQ28" s="461"/>
      <c r="BR28" s="461"/>
      <c r="BS28" s="461"/>
      <c r="BT28" s="461"/>
      <c r="BU28" s="462"/>
      <c r="BV28" s="460">
        <v>238852</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185</v>
      </c>
      <c r="F29" s="439"/>
      <c r="G29" s="439"/>
      <c r="H29" s="439"/>
      <c r="I29" s="439"/>
      <c r="J29" s="439"/>
      <c r="K29" s="440"/>
      <c r="L29" s="441">
        <v>4</v>
      </c>
      <c r="M29" s="442"/>
      <c r="N29" s="442"/>
      <c r="O29" s="442"/>
      <c r="P29" s="443"/>
      <c r="Q29" s="441">
        <v>1550</v>
      </c>
      <c r="R29" s="442"/>
      <c r="S29" s="442"/>
      <c r="T29" s="442"/>
      <c r="U29" s="442"/>
      <c r="V29" s="443"/>
      <c r="W29" s="508"/>
      <c r="X29" s="509"/>
      <c r="Y29" s="510"/>
      <c r="Z29" s="438" t="s">
        <v>186</v>
      </c>
      <c r="AA29" s="439"/>
      <c r="AB29" s="439"/>
      <c r="AC29" s="439"/>
      <c r="AD29" s="439"/>
      <c r="AE29" s="439"/>
      <c r="AF29" s="439"/>
      <c r="AG29" s="440"/>
      <c r="AH29" s="441">
        <v>22</v>
      </c>
      <c r="AI29" s="442"/>
      <c r="AJ29" s="442"/>
      <c r="AK29" s="442"/>
      <c r="AL29" s="443"/>
      <c r="AM29" s="441">
        <v>58960</v>
      </c>
      <c r="AN29" s="442"/>
      <c r="AO29" s="442"/>
      <c r="AP29" s="442"/>
      <c r="AQ29" s="442"/>
      <c r="AR29" s="443"/>
      <c r="AS29" s="441">
        <v>2680</v>
      </c>
      <c r="AT29" s="442"/>
      <c r="AU29" s="442"/>
      <c r="AV29" s="442"/>
      <c r="AW29" s="442"/>
      <c r="AX29" s="444"/>
      <c r="AY29" s="451"/>
      <c r="AZ29" s="452"/>
      <c r="BA29" s="452"/>
      <c r="BB29" s="453"/>
      <c r="BC29" s="445" t="s">
        <v>187</v>
      </c>
      <c r="BD29" s="446"/>
      <c r="BE29" s="446"/>
      <c r="BF29" s="446"/>
      <c r="BG29" s="446"/>
      <c r="BH29" s="446"/>
      <c r="BI29" s="446"/>
      <c r="BJ29" s="446"/>
      <c r="BK29" s="446"/>
      <c r="BL29" s="446"/>
      <c r="BM29" s="447"/>
      <c r="BN29" s="465">
        <v>90026</v>
      </c>
      <c r="BO29" s="466"/>
      <c r="BP29" s="466"/>
      <c r="BQ29" s="466"/>
      <c r="BR29" s="466"/>
      <c r="BS29" s="466"/>
      <c r="BT29" s="466"/>
      <c r="BU29" s="467"/>
      <c r="BV29" s="465">
        <v>120008</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188</v>
      </c>
      <c r="X30" s="518"/>
      <c r="Y30" s="518"/>
      <c r="Z30" s="518"/>
      <c r="AA30" s="518"/>
      <c r="AB30" s="518"/>
      <c r="AC30" s="518"/>
      <c r="AD30" s="518"/>
      <c r="AE30" s="518"/>
      <c r="AF30" s="518"/>
      <c r="AG30" s="519"/>
      <c r="AH30" s="429">
        <v>93.7</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574119</v>
      </c>
      <c r="BO30" s="469"/>
      <c r="BP30" s="469"/>
      <c r="BQ30" s="469"/>
      <c r="BR30" s="469"/>
      <c r="BS30" s="469"/>
      <c r="BT30" s="469"/>
      <c r="BU30" s="470"/>
      <c r="BV30" s="468">
        <v>757770</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189</v>
      </c>
      <c r="D32" s="213"/>
      <c r="E32" s="213"/>
      <c r="F32" s="210"/>
      <c r="G32" s="210"/>
      <c r="H32" s="210"/>
      <c r="I32" s="210"/>
      <c r="J32" s="210"/>
      <c r="K32" s="210"/>
      <c r="L32" s="210"/>
      <c r="M32" s="210"/>
      <c r="N32" s="210"/>
      <c r="O32" s="210"/>
      <c r="P32" s="210"/>
      <c r="Q32" s="210"/>
      <c r="R32" s="210"/>
      <c r="S32" s="210"/>
      <c r="T32" s="210"/>
      <c r="U32" s="210" t="s">
        <v>190</v>
      </c>
      <c r="V32" s="210"/>
      <c r="W32" s="210"/>
      <c r="X32" s="210"/>
      <c r="Y32" s="210"/>
      <c r="Z32" s="210"/>
      <c r="AA32" s="210"/>
      <c r="AB32" s="210"/>
      <c r="AC32" s="210"/>
      <c r="AD32" s="210"/>
      <c r="AE32" s="210"/>
      <c r="AF32" s="210"/>
      <c r="AG32" s="210"/>
      <c r="AH32" s="210"/>
      <c r="AI32" s="210"/>
      <c r="AJ32" s="210"/>
      <c r="AK32" s="210"/>
      <c r="AL32" s="210"/>
      <c r="AM32" s="214" t="s">
        <v>191</v>
      </c>
      <c r="AN32" s="210"/>
      <c r="AO32" s="210"/>
      <c r="AP32" s="210"/>
      <c r="AQ32" s="210"/>
      <c r="AR32" s="210"/>
      <c r="AS32" s="214"/>
      <c r="AT32" s="214"/>
      <c r="AU32" s="214"/>
      <c r="AV32" s="214"/>
      <c r="AW32" s="214"/>
      <c r="AX32" s="214"/>
      <c r="AY32" s="214"/>
      <c r="AZ32" s="214"/>
      <c r="BA32" s="214"/>
      <c r="BB32" s="210"/>
      <c r="BC32" s="214"/>
      <c r="BD32" s="210"/>
      <c r="BE32" s="214" t="s">
        <v>192</v>
      </c>
      <c r="BF32" s="210"/>
      <c r="BG32" s="210"/>
      <c r="BH32" s="210"/>
      <c r="BI32" s="210"/>
      <c r="BJ32" s="214"/>
      <c r="BK32" s="214"/>
      <c r="BL32" s="214"/>
      <c r="BM32" s="214"/>
      <c r="BN32" s="214"/>
      <c r="BO32" s="214"/>
      <c r="BP32" s="214"/>
      <c r="BQ32" s="214"/>
      <c r="BR32" s="210"/>
      <c r="BS32" s="210"/>
      <c r="BT32" s="210"/>
      <c r="BU32" s="210"/>
      <c r="BV32" s="210"/>
      <c r="BW32" s="210" t="s">
        <v>193</v>
      </c>
      <c r="BX32" s="210"/>
      <c r="BY32" s="210"/>
      <c r="BZ32" s="210"/>
      <c r="CA32" s="210"/>
      <c r="CB32" s="214"/>
      <c r="CC32" s="214"/>
      <c r="CD32" s="214"/>
      <c r="CE32" s="214"/>
      <c r="CF32" s="214"/>
      <c r="CG32" s="214"/>
      <c r="CH32" s="214"/>
      <c r="CI32" s="214"/>
      <c r="CJ32" s="214"/>
      <c r="CK32" s="214"/>
      <c r="CL32" s="214"/>
      <c r="CM32" s="214"/>
      <c r="CN32" s="214"/>
      <c r="CO32" s="214" t="s">
        <v>194</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195</v>
      </c>
      <c r="D33" s="428"/>
      <c r="E33" s="427" t="s">
        <v>196</v>
      </c>
      <c r="F33" s="427"/>
      <c r="G33" s="427"/>
      <c r="H33" s="427"/>
      <c r="I33" s="427"/>
      <c r="J33" s="427"/>
      <c r="K33" s="427"/>
      <c r="L33" s="427"/>
      <c r="M33" s="427"/>
      <c r="N33" s="427"/>
      <c r="O33" s="427"/>
      <c r="P33" s="427"/>
      <c r="Q33" s="427"/>
      <c r="R33" s="427"/>
      <c r="S33" s="427"/>
      <c r="T33" s="215"/>
      <c r="U33" s="428" t="s">
        <v>195</v>
      </c>
      <c r="V33" s="428"/>
      <c r="W33" s="427" t="s">
        <v>196</v>
      </c>
      <c r="X33" s="427"/>
      <c r="Y33" s="427"/>
      <c r="Z33" s="427"/>
      <c r="AA33" s="427"/>
      <c r="AB33" s="427"/>
      <c r="AC33" s="427"/>
      <c r="AD33" s="427"/>
      <c r="AE33" s="427"/>
      <c r="AF33" s="427"/>
      <c r="AG33" s="427"/>
      <c r="AH33" s="427"/>
      <c r="AI33" s="427"/>
      <c r="AJ33" s="427"/>
      <c r="AK33" s="427"/>
      <c r="AL33" s="215"/>
      <c r="AM33" s="428" t="s">
        <v>197</v>
      </c>
      <c r="AN33" s="428"/>
      <c r="AO33" s="427" t="s">
        <v>198</v>
      </c>
      <c r="AP33" s="427"/>
      <c r="AQ33" s="427"/>
      <c r="AR33" s="427"/>
      <c r="AS33" s="427"/>
      <c r="AT33" s="427"/>
      <c r="AU33" s="427"/>
      <c r="AV33" s="427"/>
      <c r="AW33" s="427"/>
      <c r="AX33" s="427"/>
      <c r="AY33" s="427"/>
      <c r="AZ33" s="427"/>
      <c r="BA33" s="427"/>
      <c r="BB33" s="427"/>
      <c r="BC33" s="427"/>
      <c r="BD33" s="216"/>
      <c r="BE33" s="427" t="s">
        <v>199</v>
      </c>
      <c r="BF33" s="427"/>
      <c r="BG33" s="427" t="s">
        <v>200</v>
      </c>
      <c r="BH33" s="427"/>
      <c r="BI33" s="427"/>
      <c r="BJ33" s="427"/>
      <c r="BK33" s="427"/>
      <c r="BL33" s="427"/>
      <c r="BM33" s="427"/>
      <c r="BN33" s="427"/>
      <c r="BO33" s="427"/>
      <c r="BP33" s="427"/>
      <c r="BQ33" s="427"/>
      <c r="BR33" s="427"/>
      <c r="BS33" s="427"/>
      <c r="BT33" s="427"/>
      <c r="BU33" s="427"/>
      <c r="BV33" s="216"/>
      <c r="BW33" s="428" t="s">
        <v>199</v>
      </c>
      <c r="BX33" s="428"/>
      <c r="BY33" s="427" t="s">
        <v>201</v>
      </c>
      <c r="BZ33" s="427"/>
      <c r="CA33" s="427"/>
      <c r="CB33" s="427"/>
      <c r="CC33" s="427"/>
      <c r="CD33" s="427"/>
      <c r="CE33" s="427"/>
      <c r="CF33" s="427"/>
      <c r="CG33" s="427"/>
      <c r="CH33" s="427"/>
      <c r="CI33" s="427"/>
      <c r="CJ33" s="427"/>
      <c r="CK33" s="427"/>
      <c r="CL33" s="427"/>
      <c r="CM33" s="427"/>
      <c r="CN33" s="215"/>
      <c r="CO33" s="428" t="s">
        <v>195</v>
      </c>
      <c r="CP33" s="428"/>
      <c r="CQ33" s="427" t="s">
        <v>202</v>
      </c>
      <c r="CR33" s="427"/>
      <c r="CS33" s="427"/>
      <c r="CT33" s="427"/>
      <c r="CU33" s="427"/>
      <c r="CV33" s="427"/>
      <c r="CW33" s="427"/>
      <c r="CX33" s="427"/>
      <c r="CY33" s="427"/>
      <c r="CZ33" s="427"/>
      <c r="DA33" s="427"/>
      <c r="DB33" s="427"/>
      <c r="DC33" s="427"/>
      <c r="DD33" s="427"/>
      <c r="DE33" s="427"/>
      <c r="DF33" s="215"/>
      <c r="DG33" s="426" t="s">
        <v>203</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2</v>
      </c>
      <c r="V34" s="424"/>
      <c r="W34" s="423" t="str">
        <f>IF('各会計、関係団体の財政状況及び健全化判断比率'!B28="","",'各会計、関係団体の財政状況及び健全化判断比率'!B28)</f>
        <v>国民健康保険事業勘定特別会計</v>
      </c>
      <c r="X34" s="423"/>
      <c r="Y34" s="423"/>
      <c r="Z34" s="423"/>
      <c r="AA34" s="423"/>
      <c r="AB34" s="423"/>
      <c r="AC34" s="423"/>
      <c r="AD34" s="423"/>
      <c r="AE34" s="423"/>
      <c r="AF34" s="423"/>
      <c r="AG34" s="423"/>
      <c r="AH34" s="423"/>
      <c r="AI34" s="423"/>
      <c r="AJ34" s="423"/>
      <c r="AK34" s="423"/>
      <c r="AL34" s="213"/>
      <c r="AM34" s="424" t="str">
        <f>IF(AO34="","",MAX(C34:D43,U34:V43)+1)</f>
        <v/>
      </c>
      <c r="AN34" s="424"/>
      <c r="AO34" s="423"/>
      <c r="AP34" s="423"/>
      <c r="AQ34" s="423"/>
      <c r="AR34" s="423"/>
      <c r="AS34" s="423"/>
      <c r="AT34" s="423"/>
      <c r="AU34" s="423"/>
      <c r="AV34" s="423"/>
      <c r="AW34" s="423"/>
      <c r="AX34" s="423"/>
      <c r="AY34" s="423"/>
      <c r="AZ34" s="423"/>
      <c r="BA34" s="423"/>
      <c r="BB34" s="423"/>
      <c r="BC34" s="423"/>
      <c r="BD34" s="213"/>
      <c r="BE34" s="424" t="str">
        <f>IF(BG34="","",MAX(C34:D43,U34:V43,AM34:AN43)+1)</f>
        <v/>
      </c>
      <c r="BF34" s="424"/>
      <c r="BG34" s="423"/>
      <c r="BH34" s="423"/>
      <c r="BI34" s="423"/>
      <c r="BJ34" s="423"/>
      <c r="BK34" s="423"/>
      <c r="BL34" s="423"/>
      <c r="BM34" s="423"/>
      <c r="BN34" s="423"/>
      <c r="BO34" s="423"/>
      <c r="BP34" s="423"/>
      <c r="BQ34" s="423"/>
      <c r="BR34" s="423"/>
      <c r="BS34" s="423"/>
      <c r="BT34" s="423"/>
      <c r="BU34" s="423"/>
      <c r="BV34" s="213"/>
      <c r="BW34" s="424">
        <f>IF(BY34="","",MAX(C34:D43,U34:V43,AM34:AN43,BE34:BF43)+1)</f>
        <v>6</v>
      </c>
      <c r="BX34" s="424"/>
      <c r="BY34" s="423" t="str">
        <f>IF('各会計、関係団体の財政状況及び健全化判断比率'!B68="","",'各会計、関係団体の財政状況及び健全化判断比率'!B68)</f>
        <v>嶺北広域事務組合（一般会計）</v>
      </c>
      <c r="BZ34" s="423"/>
      <c r="CA34" s="423"/>
      <c r="CB34" s="423"/>
      <c r="CC34" s="423"/>
      <c r="CD34" s="423"/>
      <c r="CE34" s="423"/>
      <c r="CF34" s="423"/>
      <c r="CG34" s="423"/>
      <c r="CH34" s="423"/>
      <c r="CI34" s="423"/>
      <c r="CJ34" s="423"/>
      <c r="CK34" s="423"/>
      <c r="CL34" s="423"/>
      <c r="CM34" s="423"/>
      <c r="CN34" s="213"/>
      <c r="CO34" s="424">
        <f>IF(CQ34="","",MAX(C34:D43,U34:V43,AM34:AN43,BE34:BF43,BW34:BX43)+1)</f>
        <v>14</v>
      </c>
      <c r="CP34" s="424"/>
      <c r="CQ34" s="423" t="str">
        <f>IF('各会計、関係団体の財政状況及び健全化判断比率'!BS7="","",'各会計、関係団体の財政状況及び健全化判断比率'!BS7)</f>
        <v>一般社団法人大川村ふるさとむら公社</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t="str">
        <f>IF(E35="","",C34+1)</f>
        <v/>
      </c>
      <c r="D35" s="424"/>
      <c r="E35" s="423" t="str">
        <f>IF('各会計、関係団体の財政状況及び健全化判断比率'!B8="","",'各会計、関係団体の財政状況及び健全化判断比率'!B8)</f>
        <v/>
      </c>
      <c r="F35" s="423"/>
      <c r="G35" s="423"/>
      <c r="H35" s="423"/>
      <c r="I35" s="423"/>
      <c r="J35" s="423"/>
      <c r="K35" s="423"/>
      <c r="L35" s="423"/>
      <c r="M35" s="423"/>
      <c r="N35" s="423"/>
      <c r="O35" s="423"/>
      <c r="P35" s="423"/>
      <c r="Q35" s="423"/>
      <c r="R35" s="423"/>
      <c r="S35" s="423"/>
      <c r="T35" s="213"/>
      <c r="U35" s="424">
        <f>IF(W35="","",U34+1)</f>
        <v>3</v>
      </c>
      <c r="V35" s="424"/>
      <c r="W35" s="423" t="str">
        <f>IF('各会計、関係団体の財政状況及び健全化判断比率'!B29="","",'各会計、関係団体の財政状況及び健全化判断比率'!B29)</f>
        <v>国民健康保険診療勘定特別会計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t="str">
        <f t="shared" ref="BE35:BE43" si="1">IF(BG35="","",BE34+1)</f>
        <v/>
      </c>
      <c r="BF35" s="424"/>
      <c r="BG35" s="423"/>
      <c r="BH35" s="423"/>
      <c r="BI35" s="423"/>
      <c r="BJ35" s="423"/>
      <c r="BK35" s="423"/>
      <c r="BL35" s="423"/>
      <c r="BM35" s="423"/>
      <c r="BN35" s="423"/>
      <c r="BO35" s="423"/>
      <c r="BP35" s="423"/>
      <c r="BQ35" s="423"/>
      <c r="BR35" s="423"/>
      <c r="BS35" s="423"/>
      <c r="BT35" s="423"/>
      <c r="BU35" s="423"/>
      <c r="BV35" s="213"/>
      <c r="BW35" s="424">
        <f t="shared" ref="BW35:BW43" si="2">IF(BY35="","",BW34+1)</f>
        <v>7</v>
      </c>
      <c r="BX35" s="424"/>
      <c r="BY35" s="423" t="str">
        <f>IF('各会計、関係団体の財政状況及び健全化判断比率'!B69="","",'各会計、関係団体の財政状況及び健全化判断比率'!B69)</f>
        <v>嶺北広域事務組合（介護認定審査事務特別会計）</v>
      </c>
      <c r="BZ35" s="423"/>
      <c r="CA35" s="423"/>
      <c r="CB35" s="423"/>
      <c r="CC35" s="423"/>
      <c r="CD35" s="423"/>
      <c r="CE35" s="423"/>
      <c r="CF35" s="423"/>
      <c r="CG35" s="423"/>
      <c r="CH35" s="423"/>
      <c r="CI35" s="423"/>
      <c r="CJ35" s="423"/>
      <c r="CK35" s="423"/>
      <c r="CL35" s="423"/>
      <c r="CM35" s="423"/>
      <c r="CN35" s="213"/>
      <c r="CO35" s="424">
        <f t="shared" ref="CO35:CO43" si="3">IF(CQ35="","",CO34+1)</f>
        <v>15</v>
      </c>
      <c r="CP35" s="424"/>
      <c r="CQ35" s="423" t="str">
        <f>IF('各会計、関係団体の財政状況及び健全化判断比率'!BS8="","",'各会計、関係団体の財政状況及び健全化判断比率'!BS8)</f>
        <v>株式会社むらびと本舗</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t="str">
        <f>IF(E36="","",C35+1)</f>
        <v/>
      </c>
      <c r="D36" s="424"/>
      <c r="E36" s="423" t="str">
        <f>IF('各会計、関係団体の財政状況及び健全化判断比率'!B9="","",'各会計、関係団体の財政状況及び健全化判断比率'!B9)</f>
        <v/>
      </c>
      <c r="F36" s="423"/>
      <c r="G36" s="423"/>
      <c r="H36" s="423"/>
      <c r="I36" s="423"/>
      <c r="J36" s="423"/>
      <c r="K36" s="423"/>
      <c r="L36" s="423"/>
      <c r="M36" s="423"/>
      <c r="N36" s="423"/>
      <c r="O36" s="423"/>
      <c r="P36" s="423"/>
      <c r="Q36" s="423"/>
      <c r="R36" s="423"/>
      <c r="S36" s="423"/>
      <c r="T36" s="213"/>
      <c r="U36" s="424">
        <f t="shared" ref="U36:U43" si="4">IF(W36="","",U35+1)</f>
        <v>4</v>
      </c>
      <c r="V36" s="424"/>
      <c r="W36" s="423" t="str">
        <f>IF('各会計、関係団体の財政状況及び健全化判断比率'!B30="","",'各会計、関係団体の財政状況及び健全化判断比率'!B30)</f>
        <v>介護保険特別会計</v>
      </c>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t="str">
        <f t="shared" si="1"/>
        <v/>
      </c>
      <c r="BF36" s="424"/>
      <c r="BG36" s="423"/>
      <c r="BH36" s="423"/>
      <c r="BI36" s="423"/>
      <c r="BJ36" s="423"/>
      <c r="BK36" s="423"/>
      <c r="BL36" s="423"/>
      <c r="BM36" s="423"/>
      <c r="BN36" s="423"/>
      <c r="BO36" s="423"/>
      <c r="BP36" s="423"/>
      <c r="BQ36" s="423"/>
      <c r="BR36" s="423"/>
      <c r="BS36" s="423"/>
      <c r="BT36" s="423"/>
      <c r="BU36" s="423"/>
      <c r="BV36" s="213"/>
      <c r="BW36" s="424">
        <f t="shared" si="2"/>
        <v>8</v>
      </c>
      <c r="BX36" s="424"/>
      <c r="BY36" s="423" t="str">
        <f>IF('各会計、関係団体の財政状況及び健全化判断比率'!B70="","",'各会計、関係団体の財政状況及び健全化判断比率'!B70)</f>
        <v>高知県広域食肉センター事務組合</v>
      </c>
      <c r="BZ36" s="423"/>
      <c r="CA36" s="423"/>
      <c r="CB36" s="423"/>
      <c r="CC36" s="423"/>
      <c r="CD36" s="423"/>
      <c r="CE36" s="423"/>
      <c r="CF36" s="423"/>
      <c r="CG36" s="423"/>
      <c r="CH36" s="423"/>
      <c r="CI36" s="423"/>
      <c r="CJ36" s="423"/>
      <c r="CK36" s="423"/>
      <c r="CL36" s="423"/>
      <c r="CM36" s="423"/>
      <c r="CN36" s="213"/>
      <c r="CO36" s="424" t="str">
        <f t="shared" si="3"/>
        <v/>
      </c>
      <c r="CP36" s="424"/>
      <c r="CQ36" s="423" t="str">
        <f>IF('各会計、関係団体の財政状況及び健全化判断比率'!BS9="","",'各会計、関係団体の財政状況及び健全化判断比率'!BS9)</f>
        <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f t="shared" si="4"/>
        <v>5</v>
      </c>
      <c r="V37" s="424"/>
      <c r="W37" s="423" t="str">
        <f>IF('各会計、関係団体の財政状況及び健全化判断比率'!B31="","",'各会計、関係団体の財政状況及び健全化判断比率'!B31)</f>
        <v>後期高齢者医療特別会計</v>
      </c>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9</v>
      </c>
      <c r="BX37" s="424"/>
      <c r="BY37" s="423" t="str">
        <f>IF('各会計、関係団体の財政状況及び健全化判断比率'!B71="","",'各会計、関係団体の財政状況及び健全化判断比率'!B71)</f>
        <v>高知県後期高齢者医療広域連合（一般会計）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10</v>
      </c>
      <c r="BX38" s="424"/>
      <c r="BY38" s="423" t="str">
        <f>IF('各会計、関係団体の財政状況及び健全化判断比率'!B72="","",'各会計、関係団体の財政状況及び健全化判断比率'!B72)</f>
        <v>高知県後期高齢者医療広域連合（特別会計）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11</v>
      </c>
      <c r="BX39" s="424"/>
      <c r="BY39" s="423" t="str">
        <f>IF('各会計、関係団体の財政状況及び健全化判断比率'!B73="","",'各会計、関係団体の財政状況及び健全化判断比率'!B73)</f>
        <v>こうち人づくり広域連合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12</v>
      </c>
      <c r="BX40" s="424"/>
      <c r="BY40" s="423" t="str">
        <f>IF('各会計、関係団体の財政状況及び健全化判断比率'!B74="","",'各会計、関係団体の財政状況及び健全化判断比率'!B74)</f>
        <v>高知県市町村総合事務組合（一般会計）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13</v>
      </c>
      <c r="BX41" s="424"/>
      <c r="BY41" s="423" t="str">
        <f>IF('各会計、関係団体の財政状況及び健全化判断比率'!B75="","",'各会計、関係団体の財政状況及び健全化判断比率'!B75)</f>
        <v>高知県市町村総合事務組合（交通災害共済事業特別会計）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t="str">
        <f t="shared" si="2"/>
        <v/>
      </c>
      <c r="BX42" s="424"/>
      <c r="BY42" s="423" t="str">
        <f>IF('各会計、関係団体の財政状況及び健全化判断比率'!B76="","",'各会計、関係団体の財政状況及び健全化判断比率'!B76)</f>
        <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t="str">
        <f t="shared" si="2"/>
        <v/>
      </c>
      <c r="BX43" s="424"/>
      <c r="BY43" s="423" t="str">
        <f>IF('各会計、関係団体の財政状況及び健全化判断比率'!B77="","",'各会計、関係団体の財政状況及び健全化判断比率'!B77)</f>
        <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204</v>
      </c>
      <c r="C46" s="185"/>
      <c r="D46" s="185"/>
      <c r="E46" s="185" t="s">
        <v>205</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206</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207</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208</v>
      </c>
    </row>
    <row r="50" spans="5:5">
      <c r="E50" s="187" t="s">
        <v>209</v>
      </c>
    </row>
    <row r="51" spans="5:5">
      <c r="E51" s="187" t="s">
        <v>210</v>
      </c>
    </row>
    <row r="52" spans="5:5">
      <c r="E52" s="187" t="s">
        <v>211</v>
      </c>
    </row>
    <row r="53" spans="5:5"/>
    <row r="54" spans="5:5"/>
    <row r="55" spans="5:5"/>
    <row r="56" spans="5:5"/>
    <row r="57" spans="5:5" hidden="1"/>
    <row r="58" spans="5:5" hidden="1"/>
    <row r="59" spans="5:5" hidden="1"/>
  </sheetData>
  <sheetProtection algorithmName="SHA-512" hashValue="XXGsE6d4tGJpLlcCO7WxkV0qvMYCZ/gVZVprL13TkViEDcNq8dvqPU4sgacvRDbzvJ6QpsURaYz7I2LZjSx7ow==" saltValue="eSAuRtmKHo04aL55nHL0x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212</v>
      </c>
      <c r="DI1" s="794"/>
      <c r="DJ1" s="794"/>
      <c r="DK1" s="794"/>
      <c r="DL1" s="794"/>
      <c r="DM1" s="794"/>
      <c r="DN1" s="795"/>
      <c r="DO1" s="225"/>
      <c r="DP1" s="793" t="s">
        <v>213</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214</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215</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216</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217</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218</v>
      </c>
      <c r="S4" s="736"/>
      <c r="T4" s="736"/>
      <c r="U4" s="736"/>
      <c r="V4" s="736"/>
      <c r="W4" s="736"/>
      <c r="X4" s="736"/>
      <c r="Y4" s="737"/>
      <c r="Z4" s="735" t="s">
        <v>219</v>
      </c>
      <c r="AA4" s="736"/>
      <c r="AB4" s="736"/>
      <c r="AC4" s="737"/>
      <c r="AD4" s="735" t="s">
        <v>220</v>
      </c>
      <c r="AE4" s="736"/>
      <c r="AF4" s="736"/>
      <c r="AG4" s="736"/>
      <c r="AH4" s="736"/>
      <c r="AI4" s="736"/>
      <c r="AJ4" s="736"/>
      <c r="AK4" s="737"/>
      <c r="AL4" s="735" t="s">
        <v>219</v>
      </c>
      <c r="AM4" s="736"/>
      <c r="AN4" s="736"/>
      <c r="AO4" s="737"/>
      <c r="AP4" s="796" t="s">
        <v>221</v>
      </c>
      <c r="AQ4" s="796"/>
      <c r="AR4" s="796"/>
      <c r="AS4" s="796"/>
      <c r="AT4" s="796"/>
      <c r="AU4" s="796"/>
      <c r="AV4" s="796"/>
      <c r="AW4" s="796"/>
      <c r="AX4" s="796"/>
      <c r="AY4" s="796"/>
      <c r="AZ4" s="796"/>
      <c r="BA4" s="796"/>
      <c r="BB4" s="796"/>
      <c r="BC4" s="796"/>
      <c r="BD4" s="796"/>
      <c r="BE4" s="796"/>
      <c r="BF4" s="796"/>
      <c r="BG4" s="796" t="s">
        <v>222</v>
      </c>
      <c r="BH4" s="796"/>
      <c r="BI4" s="796"/>
      <c r="BJ4" s="796"/>
      <c r="BK4" s="796"/>
      <c r="BL4" s="796"/>
      <c r="BM4" s="796"/>
      <c r="BN4" s="796"/>
      <c r="BO4" s="796" t="s">
        <v>219</v>
      </c>
      <c r="BP4" s="796"/>
      <c r="BQ4" s="796"/>
      <c r="BR4" s="796"/>
      <c r="BS4" s="796" t="s">
        <v>223</v>
      </c>
      <c r="BT4" s="796"/>
      <c r="BU4" s="796"/>
      <c r="BV4" s="796"/>
      <c r="BW4" s="796"/>
      <c r="BX4" s="796"/>
      <c r="BY4" s="796"/>
      <c r="BZ4" s="796"/>
      <c r="CA4" s="796"/>
      <c r="CB4" s="796"/>
      <c r="CD4" s="778" t="s">
        <v>224</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225</v>
      </c>
      <c r="C5" s="761"/>
      <c r="D5" s="761"/>
      <c r="E5" s="761"/>
      <c r="F5" s="761"/>
      <c r="G5" s="761"/>
      <c r="H5" s="761"/>
      <c r="I5" s="761"/>
      <c r="J5" s="761"/>
      <c r="K5" s="761"/>
      <c r="L5" s="761"/>
      <c r="M5" s="761"/>
      <c r="N5" s="761"/>
      <c r="O5" s="761"/>
      <c r="P5" s="761"/>
      <c r="Q5" s="762"/>
      <c r="R5" s="726">
        <v>70278</v>
      </c>
      <c r="S5" s="727"/>
      <c r="T5" s="727"/>
      <c r="U5" s="727"/>
      <c r="V5" s="727"/>
      <c r="W5" s="727"/>
      <c r="X5" s="727"/>
      <c r="Y5" s="773"/>
      <c r="Z5" s="791">
        <v>4.3</v>
      </c>
      <c r="AA5" s="791"/>
      <c r="AB5" s="791"/>
      <c r="AC5" s="791"/>
      <c r="AD5" s="792">
        <v>70278</v>
      </c>
      <c r="AE5" s="792"/>
      <c r="AF5" s="792"/>
      <c r="AG5" s="792"/>
      <c r="AH5" s="792"/>
      <c r="AI5" s="792"/>
      <c r="AJ5" s="792"/>
      <c r="AK5" s="792"/>
      <c r="AL5" s="774">
        <v>12</v>
      </c>
      <c r="AM5" s="743"/>
      <c r="AN5" s="743"/>
      <c r="AO5" s="775"/>
      <c r="AP5" s="760" t="s">
        <v>226</v>
      </c>
      <c r="AQ5" s="761"/>
      <c r="AR5" s="761"/>
      <c r="AS5" s="761"/>
      <c r="AT5" s="761"/>
      <c r="AU5" s="761"/>
      <c r="AV5" s="761"/>
      <c r="AW5" s="761"/>
      <c r="AX5" s="761"/>
      <c r="AY5" s="761"/>
      <c r="AZ5" s="761"/>
      <c r="BA5" s="761"/>
      <c r="BB5" s="761"/>
      <c r="BC5" s="761"/>
      <c r="BD5" s="761"/>
      <c r="BE5" s="761"/>
      <c r="BF5" s="762"/>
      <c r="BG5" s="661">
        <v>70278</v>
      </c>
      <c r="BH5" s="664"/>
      <c r="BI5" s="664"/>
      <c r="BJ5" s="664"/>
      <c r="BK5" s="664"/>
      <c r="BL5" s="664"/>
      <c r="BM5" s="664"/>
      <c r="BN5" s="665"/>
      <c r="BO5" s="723">
        <v>100</v>
      </c>
      <c r="BP5" s="723"/>
      <c r="BQ5" s="723"/>
      <c r="BR5" s="723"/>
      <c r="BS5" s="724" t="s">
        <v>227</v>
      </c>
      <c r="BT5" s="724"/>
      <c r="BU5" s="724"/>
      <c r="BV5" s="724"/>
      <c r="BW5" s="724"/>
      <c r="BX5" s="724"/>
      <c r="BY5" s="724"/>
      <c r="BZ5" s="724"/>
      <c r="CA5" s="724"/>
      <c r="CB5" s="765"/>
      <c r="CD5" s="778" t="s">
        <v>221</v>
      </c>
      <c r="CE5" s="779"/>
      <c r="CF5" s="779"/>
      <c r="CG5" s="779"/>
      <c r="CH5" s="779"/>
      <c r="CI5" s="779"/>
      <c r="CJ5" s="779"/>
      <c r="CK5" s="779"/>
      <c r="CL5" s="779"/>
      <c r="CM5" s="779"/>
      <c r="CN5" s="779"/>
      <c r="CO5" s="779"/>
      <c r="CP5" s="779"/>
      <c r="CQ5" s="780"/>
      <c r="CR5" s="778" t="s">
        <v>228</v>
      </c>
      <c r="CS5" s="779"/>
      <c r="CT5" s="779"/>
      <c r="CU5" s="779"/>
      <c r="CV5" s="779"/>
      <c r="CW5" s="779"/>
      <c r="CX5" s="779"/>
      <c r="CY5" s="780"/>
      <c r="CZ5" s="778" t="s">
        <v>219</v>
      </c>
      <c r="DA5" s="779"/>
      <c r="DB5" s="779"/>
      <c r="DC5" s="780"/>
      <c r="DD5" s="778" t="s">
        <v>229</v>
      </c>
      <c r="DE5" s="779"/>
      <c r="DF5" s="779"/>
      <c r="DG5" s="779"/>
      <c r="DH5" s="779"/>
      <c r="DI5" s="779"/>
      <c r="DJ5" s="779"/>
      <c r="DK5" s="779"/>
      <c r="DL5" s="779"/>
      <c r="DM5" s="779"/>
      <c r="DN5" s="779"/>
      <c r="DO5" s="779"/>
      <c r="DP5" s="780"/>
      <c r="DQ5" s="778" t="s">
        <v>230</v>
      </c>
      <c r="DR5" s="779"/>
      <c r="DS5" s="779"/>
      <c r="DT5" s="779"/>
      <c r="DU5" s="779"/>
      <c r="DV5" s="779"/>
      <c r="DW5" s="779"/>
      <c r="DX5" s="779"/>
      <c r="DY5" s="779"/>
      <c r="DZ5" s="779"/>
      <c r="EA5" s="779"/>
      <c r="EB5" s="779"/>
      <c r="EC5" s="780"/>
    </row>
    <row r="6" spans="2:143" ht="11.25" customHeight="1">
      <c r="B6" s="658" t="s">
        <v>231</v>
      </c>
      <c r="C6" s="659"/>
      <c r="D6" s="659"/>
      <c r="E6" s="659"/>
      <c r="F6" s="659"/>
      <c r="G6" s="659"/>
      <c r="H6" s="659"/>
      <c r="I6" s="659"/>
      <c r="J6" s="659"/>
      <c r="K6" s="659"/>
      <c r="L6" s="659"/>
      <c r="M6" s="659"/>
      <c r="N6" s="659"/>
      <c r="O6" s="659"/>
      <c r="P6" s="659"/>
      <c r="Q6" s="660"/>
      <c r="R6" s="661">
        <v>7797</v>
      </c>
      <c r="S6" s="664"/>
      <c r="T6" s="664"/>
      <c r="U6" s="664"/>
      <c r="V6" s="664"/>
      <c r="W6" s="664"/>
      <c r="X6" s="664"/>
      <c r="Y6" s="665"/>
      <c r="Z6" s="723">
        <v>0.5</v>
      </c>
      <c r="AA6" s="723"/>
      <c r="AB6" s="723"/>
      <c r="AC6" s="723"/>
      <c r="AD6" s="724">
        <v>7797</v>
      </c>
      <c r="AE6" s="724"/>
      <c r="AF6" s="724"/>
      <c r="AG6" s="724"/>
      <c r="AH6" s="724"/>
      <c r="AI6" s="724"/>
      <c r="AJ6" s="724"/>
      <c r="AK6" s="724"/>
      <c r="AL6" s="666">
        <v>1.3</v>
      </c>
      <c r="AM6" s="667"/>
      <c r="AN6" s="667"/>
      <c r="AO6" s="725"/>
      <c r="AP6" s="658" t="s">
        <v>232</v>
      </c>
      <c r="AQ6" s="659"/>
      <c r="AR6" s="659"/>
      <c r="AS6" s="659"/>
      <c r="AT6" s="659"/>
      <c r="AU6" s="659"/>
      <c r="AV6" s="659"/>
      <c r="AW6" s="659"/>
      <c r="AX6" s="659"/>
      <c r="AY6" s="659"/>
      <c r="AZ6" s="659"/>
      <c r="BA6" s="659"/>
      <c r="BB6" s="659"/>
      <c r="BC6" s="659"/>
      <c r="BD6" s="659"/>
      <c r="BE6" s="659"/>
      <c r="BF6" s="660"/>
      <c r="BG6" s="661">
        <v>70278</v>
      </c>
      <c r="BH6" s="664"/>
      <c r="BI6" s="664"/>
      <c r="BJ6" s="664"/>
      <c r="BK6" s="664"/>
      <c r="BL6" s="664"/>
      <c r="BM6" s="664"/>
      <c r="BN6" s="665"/>
      <c r="BO6" s="723">
        <v>100</v>
      </c>
      <c r="BP6" s="723"/>
      <c r="BQ6" s="723"/>
      <c r="BR6" s="723"/>
      <c r="BS6" s="724" t="s">
        <v>227</v>
      </c>
      <c r="BT6" s="724"/>
      <c r="BU6" s="724"/>
      <c r="BV6" s="724"/>
      <c r="BW6" s="724"/>
      <c r="BX6" s="724"/>
      <c r="BY6" s="724"/>
      <c r="BZ6" s="724"/>
      <c r="CA6" s="724"/>
      <c r="CB6" s="765"/>
      <c r="CD6" s="732" t="s">
        <v>233</v>
      </c>
      <c r="CE6" s="733"/>
      <c r="CF6" s="733"/>
      <c r="CG6" s="733"/>
      <c r="CH6" s="733"/>
      <c r="CI6" s="733"/>
      <c r="CJ6" s="733"/>
      <c r="CK6" s="733"/>
      <c r="CL6" s="733"/>
      <c r="CM6" s="733"/>
      <c r="CN6" s="733"/>
      <c r="CO6" s="733"/>
      <c r="CP6" s="733"/>
      <c r="CQ6" s="734"/>
      <c r="CR6" s="661">
        <v>30878</v>
      </c>
      <c r="CS6" s="664"/>
      <c r="CT6" s="664"/>
      <c r="CU6" s="664"/>
      <c r="CV6" s="664"/>
      <c r="CW6" s="664"/>
      <c r="CX6" s="664"/>
      <c r="CY6" s="665"/>
      <c r="CZ6" s="774">
        <v>2</v>
      </c>
      <c r="DA6" s="743"/>
      <c r="DB6" s="743"/>
      <c r="DC6" s="777"/>
      <c r="DD6" s="669" t="s">
        <v>227</v>
      </c>
      <c r="DE6" s="664"/>
      <c r="DF6" s="664"/>
      <c r="DG6" s="664"/>
      <c r="DH6" s="664"/>
      <c r="DI6" s="664"/>
      <c r="DJ6" s="664"/>
      <c r="DK6" s="664"/>
      <c r="DL6" s="664"/>
      <c r="DM6" s="664"/>
      <c r="DN6" s="664"/>
      <c r="DO6" s="664"/>
      <c r="DP6" s="665"/>
      <c r="DQ6" s="669">
        <v>30878</v>
      </c>
      <c r="DR6" s="664"/>
      <c r="DS6" s="664"/>
      <c r="DT6" s="664"/>
      <c r="DU6" s="664"/>
      <c r="DV6" s="664"/>
      <c r="DW6" s="664"/>
      <c r="DX6" s="664"/>
      <c r="DY6" s="664"/>
      <c r="DZ6" s="664"/>
      <c r="EA6" s="664"/>
      <c r="EB6" s="664"/>
      <c r="EC6" s="704"/>
    </row>
    <row r="7" spans="2:143" ht="11.25" customHeight="1">
      <c r="B7" s="658" t="s">
        <v>234</v>
      </c>
      <c r="C7" s="659"/>
      <c r="D7" s="659"/>
      <c r="E7" s="659"/>
      <c r="F7" s="659"/>
      <c r="G7" s="659"/>
      <c r="H7" s="659"/>
      <c r="I7" s="659"/>
      <c r="J7" s="659"/>
      <c r="K7" s="659"/>
      <c r="L7" s="659"/>
      <c r="M7" s="659"/>
      <c r="N7" s="659"/>
      <c r="O7" s="659"/>
      <c r="P7" s="659"/>
      <c r="Q7" s="660"/>
      <c r="R7" s="661">
        <v>151</v>
      </c>
      <c r="S7" s="664"/>
      <c r="T7" s="664"/>
      <c r="U7" s="664"/>
      <c r="V7" s="664"/>
      <c r="W7" s="664"/>
      <c r="X7" s="664"/>
      <c r="Y7" s="665"/>
      <c r="Z7" s="723">
        <v>0</v>
      </c>
      <c r="AA7" s="723"/>
      <c r="AB7" s="723"/>
      <c r="AC7" s="723"/>
      <c r="AD7" s="724">
        <v>151</v>
      </c>
      <c r="AE7" s="724"/>
      <c r="AF7" s="724"/>
      <c r="AG7" s="724"/>
      <c r="AH7" s="724"/>
      <c r="AI7" s="724"/>
      <c r="AJ7" s="724"/>
      <c r="AK7" s="724"/>
      <c r="AL7" s="666">
        <v>0</v>
      </c>
      <c r="AM7" s="667"/>
      <c r="AN7" s="667"/>
      <c r="AO7" s="725"/>
      <c r="AP7" s="658" t="s">
        <v>235</v>
      </c>
      <c r="AQ7" s="659"/>
      <c r="AR7" s="659"/>
      <c r="AS7" s="659"/>
      <c r="AT7" s="659"/>
      <c r="AU7" s="659"/>
      <c r="AV7" s="659"/>
      <c r="AW7" s="659"/>
      <c r="AX7" s="659"/>
      <c r="AY7" s="659"/>
      <c r="AZ7" s="659"/>
      <c r="BA7" s="659"/>
      <c r="BB7" s="659"/>
      <c r="BC7" s="659"/>
      <c r="BD7" s="659"/>
      <c r="BE7" s="659"/>
      <c r="BF7" s="660"/>
      <c r="BG7" s="661">
        <v>19956</v>
      </c>
      <c r="BH7" s="664"/>
      <c r="BI7" s="664"/>
      <c r="BJ7" s="664"/>
      <c r="BK7" s="664"/>
      <c r="BL7" s="664"/>
      <c r="BM7" s="664"/>
      <c r="BN7" s="665"/>
      <c r="BO7" s="723">
        <v>28.4</v>
      </c>
      <c r="BP7" s="723"/>
      <c r="BQ7" s="723"/>
      <c r="BR7" s="723"/>
      <c r="BS7" s="724" t="s">
        <v>143</v>
      </c>
      <c r="BT7" s="724"/>
      <c r="BU7" s="724"/>
      <c r="BV7" s="724"/>
      <c r="BW7" s="724"/>
      <c r="BX7" s="724"/>
      <c r="BY7" s="724"/>
      <c r="BZ7" s="724"/>
      <c r="CA7" s="724"/>
      <c r="CB7" s="765"/>
      <c r="CD7" s="705" t="s">
        <v>236</v>
      </c>
      <c r="CE7" s="702"/>
      <c r="CF7" s="702"/>
      <c r="CG7" s="702"/>
      <c r="CH7" s="702"/>
      <c r="CI7" s="702"/>
      <c r="CJ7" s="702"/>
      <c r="CK7" s="702"/>
      <c r="CL7" s="702"/>
      <c r="CM7" s="702"/>
      <c r="CN7" s="702"/>
      <c r="CO7" s="702"/>
      <c r="CP7" s="702"/>
      <c r="CQ7" s="703"/>
      <c r="CR7" s="661">
        <v>422089</v>
      </c>
      <c r="CS7" s="664"/>
      <c r="CT7" s="664"/>
      <c r="CU7" s="664"/>
      <c r="CV7" s="664"/>
      <c r="CW7" s="664"/>
      <c r="CX7" s="664"/>
      <c r="CY7" s="665"/>
      <c r="CZ7" s="723">
        <v>27</v>
      </c>
      <c r="DA7" s="723"/>
      <c r="DB7" s="723"/>
      <c r="DC7" s="723"/>
      <c r="DD7" s="669">
        <v>34509</v>
      </c>
      <c r="DE7" s="664"/>
      <c r="DF7" s="664"/>
      <c r="DG7" s="664"/>
      <c r="DH7" s="664"/>
      <c r="DI7" s="664"/>
      <c r="DJ7" s="664"/>
      <c r="DK7" s="664"/>
      <c r="DL7" s="664"/>
      <c r="DM7" s="664"/>
      <c r="DN7" s="664"/>
      <c r="DO7" s="664"/>
      <c r="DP7" s="665"/>
      <c r="DQ7" s="669">
        <v>306276</v>
      </c>
      <c r="DR7" s="664"/>
      <c r="DS7" s="664"/>
      <c r="DT7" s="664"/>
      <c r="DU7" s="664"/>
      <c r="DV7" s="664"/>
      <c r="DW7" s="664"/>
      <c r="DX7" s="664"/>
      <c r="DY7" s="664"/>
      <c r="DZ7" s="664"/>
      <c r="EA7" s="664"/>
      <c r="EB7" s="664"/>
      <c r="EC7" s="704"/>
    </row>
    <row r="8" spans="2:143" ht="11.25" customHeight="1">
      <c r="B8" s="658" t="s">
        <v>237</v>
      </c>
      <c r="C8" s="659"/>
      <c r="D8" s="659"/>
      <c r="E8" s="659"/>
      <c r="F8" s="659"/>
      <c r="G8" s="659"/>
      <c r="H8" s="659"/>
      <c r="I8" s="659"/>
      <c r="J8" s="659"/>
      <c r="K8" s="659"/>
      <c r="L8" s="659"/>
      <c r="M8" s="659"/>
      <c r="N8" s="659"/>
      <c r="O8" s="659"/>
      <c r="P8" s="659"/>
      <c r="Q8" s="660"/>
      <c r="R8" s="661">
        <v>146</v>
      </c>
      <c r="S8" s="664"/>
      <c r="T8" s="664"/>
      <c r="U8" s="664"/>
      <c r="V8" s="664"/>
      <c r="W8" s="664"/>
      <c r="X8" s="664"/>
      <c r="Y8" s="665"/>
      <c r="Z8" s="723">
        <v>0</v>
      </c>
      <c r="AA8" s="723"/>
      <c r="AB8" s="723"/>
      <c r="AC8" s="723"/>
      <c r="AD8" s="724">
        <v>146</v>
      </c>
      <c r="AE8" s="724"/>
      <c r="AF8" s="724"/>
      <c r="AG8" s="724"/>
      <c r="AH8" s="724"/>
      <c r="AI8" s="724"/>
      <c r="AJ8" s="724"/>
      <c r="AK8" s="724"/>
      <c r="AL8" s="666">
        <v>0</v>
      </c>
      <c r="AM8" s="667"/>
      <c r="AN8" s="667"/>
      <c r="AO8" s="725"/>
      <c r="AP8" s="658" t="s">
        <v>238</v>
      </c>
      <c r="AQ8" s="659"/>
      <c r="AR8" s="659"/>
      <c r="AS8" s="659"/>
      <c r="AT8" s="659"/>
      <c r="AU8" s="659"/>
      <c r="AV8" s="659"/>
      <c r="AW8" s="659"/>
      <c r="AX8" s="659"/>
      <c r="AY8" s="659"/>
      <c r="AZ8" s="659"/>
      <c r="BA8" s="659"/>
      <c r="BB8" s="659"/>
      <c r="BC8" s="659"/>
      <c r="BD8" s="659"/>
      <c r="BE8" s="659"/>
      <c r="BF8" s="660"/>
      <c r="BG8" s="661">
        <v>634</v>
      </c>
      <c r="BH8" s="664"/>
      <c r="BI8" s="664"/>
      <c r="BJ8" s="664"/>
      <c r="BK8" s="664"/>
      <c r="BL8" s="664"/>
      <c r="BM8" s="664"/>
      <c r="BN8" s="665"/>
      <c r="BO8" s="723">
        <v>0.9</v>
      </c>
      <c r="BP8" s="723"/>
      <c r="BQ8" s="723"/>
      <c r="BR8" s="723"/>
      <c r="BS8" s="669" t="s">
        <v>143</v>
      </c>
      <c r="BT8" s="664"/>
      <c r="BU8" s="664"/>
      <c r="BV8" s="664"/>
      <c r="BW8" s="664"/>
      <c r="BX8" s="664"/>
      <c r="BY8" s="664"/>
      <c r="BZ8" s="664"/>
      <c r="CA8" s="664"/>
      <c r="CB8" s="704"/>
      <c r="CD8" s="705" t="s">
        <v>239</v>
      </c>
      <c r="CE8" s="702"/>
      <c r="CF8" s="702"/>
      <c r="CG8" s="702"/>
      <c r="CH8" s="702"/>
      <c r="CI8" s="702"/>
      <c r="CJ8" s="702"/>
      <c r="CK8" s="702"/>
      <c r="CL8" s="702"/>
      <c r="CM8" s="702"/>
      <c r="CN8" s="702"/>
      <c r="CO8" s="702"/>
      <c r="CP8" s="702"/>
      <c r="CQ8" s="703"/>
      <c r="CR8" s="661">
        <v>124554</v>
      </c>
      <c r="CS8" s="664"/>
      <c r="CT8" s="664"/>
      <c r="CU8" s="664"/>
      <c r="CV8" s="664"/>
      <c r="CW8" s="664"/>
      <c r="CX8" s="664"/>
      <c r="CY8" s="665"/>
      <c r="CZ8" s="723">
        <v>8</v>
      </c>
      <c r="DA8" s="723"/>
      <c r="DB8" s="723"/>
      <c r="DC8" s="723"/>
      <c r="DD8" s="669" t="s">
        <v>127</v>
      </c>
      <c r="DE8" s="664"/>
      <c r="DF8" s="664"/>
      <c r="DG8" s="664"/>
      <c r="DH8" s="664"/>
      <c r="DI8" s="664"/>
      <c r="DJ8" s="664"/>
      <c r="DK8" s="664"/>
      <c r="DL8" s="664"/>
      <c r="DM8" s="664"/>
      <c r="DN8" s="664"/>
      <c r="DO8" s="664"/>
      <c r="DP8" s="665"/>
      <c r="DQ8" s="669">
        <v>62468</v>
      </c>
      <c r="DR8" s="664"/>
      <c r="DS8" s="664"/>
      <c r="DT8" s="664"/>
      <c r="DU8" s="664"/>
      <c r="DV8" s="664"/>
      <c r="DW8" s="664"/>
      <c r="DX8" s="664"/>
      <c r="DY8" s="664"/>
      <c r="DZ8" s="664"/>
      <c r="EA8" s="664"/>
      <c r="EB8" s="664"/>
      <c r="EC8" s="704"/>
    </row>
    <row r="9" spans="2:143" ht="11.25" customHeight="1">
      <c r="B9" s="658" t="s">
        <v>240</v>
      </c>
      <c r="C9" s="659"/>
      <c r="D9" s="659"/>
      <c r="E9" s="659"/>
      <c r="F9" s="659"/>
      <c r="G9" s="659"/>
      <c r="H9" s="659"/>
      <c r="I9" s="659"/>
      <c r="J9" s="659"/>
      <c r="K9" s="659"/>
      <c r="L9" s="659"/>
      <c r="M9" s="659"/>
      <c r="N9" s="659"/>
      <c r="O9" s="659"/>
      <c r="P9" s="659"/>
      <c r="Q9" s="660"/>
      <c r="R9" s="661">
        <v>133</v>
      </c>
      <c r="S9" s="664"/>
      <c r="T9" s="664"/>
      <c r="U9" s="664"/>
      <c r="V9" s="664"/>
      <c r="W9" s="664"/>
      <c r="X9" s="664"/>
      <c r="Y9" s="665"/>
      <c r="Z9" s="723">
        <v>0</v>
      </c>
      <c r="AA9" s="723"/>
      <c r="AB9" s="723"/>
      <c r="AC9" s="723"/>
      <c r="AD9" s="724">
        <v>133</v>
      </c>
      <c r="AE9" s="724"/>
      <c r="AF9" s="724"/>
      <c r="AG9" s="724"/>
      <c r="AH9" s="724"/>
      <c r="AI9" s="724"/>
      <c r="AJ9" s="724"/>
      <c r="AK9" s="724"/>
      <c r="AL9" s="666">
        <v>0</v>
      </c>
      <c r="AM9" s="667"/>
      <c r="AN9" s="667"/>
      <c r="AO9" s="725"/>
      <c r="AP9" s="658" t="s">
        <v>241</v>
      </c>
      <c r="AQ9" s="659"/>
      <c r="AR9" s="659"/>
      <c r="AS9" s="659"/>
      <c r="AT9" s="659"/>
      <c r="AU9" s="659"/>
      <c r="AV9" s="659"/>
      <c r="AW9" s="659"/>
      <c r="AX9" s="659"/>
      <c r="AY9" s="659"/>
      <c r="AZ9" s="659"/>
      <c r="BA9" s="659"/>
      <c r="BB9" s="659"/>
      <c r="BC9" s="659"/>
      <c r="BD9" s="659"/>
      <c r="BE9" s="659"/>
      <c r="BF9" s="660"/>
      <c r="BG9" s="661">
        <v>16279</v>
      </c>
      <c r="BH9" s="664"/>
      <c r="BI9" s="664"/>
      <c r="BJ9" s="664"/>
      <c r="BK9" s="664"/>
      <c r="BL9" s="664"/>
      <c r="BM9" s="664"/>
      <c r="BN9" s="665"/>
      <c r="BO9" s="723">
        <v>23.2</v>
      </c>
      <c r="BP9" s="723"/>
      <c r="BQ9" s="723"/>
      <c r="BR9" s="723"/>
      <c r="BS9" s="669" t="s">
        <v>127</v>
      </c>
      <c r="BT9" s="664"/>
      <c r="BU9" s="664"/>
      <c r="BV9" s="664"/>
      <c r="BW9" s="664"/>
      <c r="BX9" s="664"/>
      <c r="BY9" s="664"/>
      <c r="BZ9" s="664"/>
      <c r="CA9" s="664"/>
      <c r="CB9" s="704"/>
      <c r="CD9" s="705" t="s">
        <v>242</v>
      </c>
      <c r="CE9" s="702"/>
      <c r="CF9" s="702"/>
      <c r="CG9" s="702"/>
      <c r="CH9" s="702"/>
      <c r="CI9" s="702"/>
      <c r="CJ9" s="702"/>
      <c r="CK9" s="702"/>
      <c r="CL9" s="702"/>
      <c r="CM9" s="702"/>
      <c r="CN9" s="702"/>
      <c r="CO9" s="702"/>
      <c r="CP9" s="702"/>
      <c r="CQ9" s="703"/>
      <c r="CR9" s="661">
        <v>71467</v>
      </c>
      <c r="CS9" s="664"/>
      <c r="CT9" s="664"/>
      <c r="CU9" s="664"/>
      <c r="CV9" s="664"/>
      <c r="CW9" s="664"/>
      <c r="CX9" s="664"/>
      <c r="CY9" s="665"/>
      <c r="CZ9" s="723">
        <v>4.5999999999999996</v>
      </c>
      <c r="DA9" s="723"/>
      <c r="DB9" s="723"/>
      <c r="DC9" s="723"/>
      <c r="DD9" s="669">
        <v>21241</v>
      </c>
      <c r="DE9" s="664"/>
      <c r="DF9" s="664"/>
      <c r="DG9" s="664"/>
      <c r="DH9" s="664"/>
      <c r="DI9" s="664"/>
      <c r="DJ9" s="664"/>
      <c r="DK9" s="664"/>
      <c r="DL9" s="664"/>
      <c r="DM9" s="664"/>
      <c r="DN9" s="664"/>
      <c r="DO9" s="664"/>
      <c r="DP9" s="665"/>
      <c r="DQ9" s="669">
        <v>28979</v>
      </c>
      <c r="DR9" s="664"/>
      <c r="DS9" s="664"/>
      <c r="DT9" s="664"/>
      <c r="DU9" s="664"/>
      <c r="DV9" s="664"/>
      <c r="DW9" s="664"/>
      <c r="DX9" s="664"/>
      <c r="DY9" s="664"/>
      <c r="DZ9" s="664"/>
      <c r="EA9" s="664"/>
      <c r="EB9" s="664"/>
      <c r="EC9" s="704"/>
    </row>
    <row r="10" spans="2:143" ht="11.25" customHeight="1">
      <c r="B10" s="658" t="s">
        <v>243</v>
      </c>
      <c r="C10" s="659"/>
      <c r="D10" s="659"/>
      <c r="E10" s="659"/>
      <c r="F10" s="659"/>
      <c r="G10" s="659"/>
      <c r="H10" s="659"/>
      <c r="I10" s="659"/>
      <c r="J10" s="659"/>
      <c r="K10" s="659"/>
      <c r="L10" s="659"/>
      <c r="M10" s="659"/>
      <c r="N10" s="659"/>
      <c r="O10" s="659"/>
      <c r="P10" s="659"/>
      <c r="Q10" s="660"/>
      <c r="R10" s="661" t="s">
        <v>227</v>
      </c>
      <c r="S10" s="664"/>
      <c r="T10" s="664"/>
      <c r="U10" s="664"/>
      <c r="V10" s="664"/>
      <c r="W10" s="664"/>
      <c r="X10" s="664"/>
      <c r="Y10" s="665"/>
      <c r="Z10" s="723" t="s">
        <v>143</v>
      </c>
      <c r="AA10" s="723"/>
      <c r="AB10" s="723"/>
      <c r="AC10" s="723"/>
      <c r="AD10" s="724" t="s">
        <v>127</v>
      </c>
      <c r="AE10" s="724"/>
      <c r="AF10" s="724"/>
      <c r="AG10" s="724"/>
      <c r="AH10" s="724"/>
      <c r="AI10" s="724"/>
      <c r="AJ10" s="724"/>
      <c r="AK10" s="724"/>
      <c r="AL10" s="666" t="s">
        <v>143</v>
      </c>
      <c r="AM10" s="667"/>
      <c r="AN10" s="667"/>
      <c r="AO10" s="725"/>
      <c r="AP10" s="658" t="s">
        <v>244</v>
      </c>
      <c r="AQ10" s="659"/>
      <c r="AR10" s="659"/>
      <c r="AS10" s="659"/>
      <c r="AT10" s="659"/>
      <c r="AU10" s="659"/>
      <c r="AV10" s="659"/>
      <c r="AW10" s="659"/>
      <c r="AX10" s="659"/>
      <c r="AY10" s="659"/>
      <c r="AZ10" s="659"/>
      <c r="BA10" s="659"/>
      <c r="BB10" s="659"/>
      <c r="BC10" s="659"/>
      <c r="BD10" s="659"/>
      <c r="BE10" s="659"/>
      <c r="BF10" s="660"/>
      <c r="BG10" s="661">
        <v>2095</v>
      </c>
      <c r="BH10" s="664"/>
      <c r="BI10" s="664"/>
      <c r="BJ10" s="664"/>
      <c r="BK10" s="664"/>
      <c r="BL10" s="664"/>
      <c r="BM10" s="664"/>
      <c r="BN10" s="665"/>
      <c r="BO10" s="723">
        <v>3</v>
      </c>
      <c r="BP10" s="723"/>
      <c r="BQ10" s="723"/>
      <c r="BR10" s="723"/>
      <c r="BS10" s="669" t="s">
        <v>227</v>
      </c>
      <c r="BT10" s="664"/>
      <c r="BU10" s="664"/>
      <c r="BV10" s="664"/>
      <c r="BW10" s="664"/>
      <c r="BX10" s="664"/>
      <c r="BY10" s="664"/>
      <c r="BZ10" s="664"/>
      <c r="CA10" s="664"/>
      <c r="CB10" s="704"/>
      <c r="CD10" s="705" t="s">
        <v>245</v>
      </c>
      <c r="CE10" s="702"/>
      <c r="CF10" s="702"/>
      <c r="CG10" s="702"/>
      <c r="CH10" s="702"/>
      <c r="CI10" s="702"/>
      <c r="CJ10" s="702"/>
      <c r="CK10" s="702"/>
      <c r="CL10" s="702"/>
      <c r="CM10" s="702"/>
      <c r="CN10" s="702"/>
      <c r="CO10" s="702"/>
      <c r="CP10" s="702"/>
      <c r="CQ10" s="703"/>
      <c r="CR10" s="661" t="s">
        <v>143</v>
      </c>
      <c r="CS10" s="664"/>
      <c r="CT10" s="664"/>
      <c r="CU10" s="664"/>
      <c r="CV10" s="664"/>
      <c r="CW10" s="664"/>
      <c r="CX10" s="664"/>
      <c r="CY10" s="665"/>
      <c r="CZ10" s="723" t="s">
        <v>143</v>
      </c>
      <c r="DA10" s="723"/>
      <c r="DB10" s="723"/>
      <c r="DC10" s="723"/>
      <c r="DD10" s="669" t="s">
        <v>227</v>
      </c>
      <c r="DE10" s="664"/>
      <c r="DF10" s="664"/>
      <c r="DG10" s="664"/>
      <c r="DH10" s="664"/>
      <c r="DI10" s="664"/>
      <c r="DJ10" s="664"/>
      <c r="DK10" s="664"/>
      <c r="DL10" s="664"/>
      <c r="DM10" s="664"/>
      <c r="DN10" s="664"/>
      <c r="DO10" s="664"/>
      <c r="DP10" s="665"/>
      <c r="DQ10" s="669" t="s">
        <v>143</v>
      </c>
      <c r="DR10" s="664"/>
      <c r="DS10" s="664"/>
      <c r="DT10" s="664"/>
      <c r="DU10" s="664"/>
      <c r="DV10" s="664"/>
      <c r="DW10" s="664"/>
      <c r="DX10" s="664"/>
      <c r="DY10" s="664"/>
      <c r="DZ10" s="664"/>
      <c r="EA10" s="664"/>
      <c r="EB10" s="664"/>
      <c r="EC10" s="704"/>
    </row>
    <row r="11" spans="2:143" ht="11.25" customHeight="1">
      <c r="B11" s="658" t="s">
        <v>246</v>
      </c>
      <c r="C11" s="659"/>
      <c r="D11" s="659"/>
      <c r="E11" s="659"/>
      <c r="F11" s="659"/>
      <c r="G11" s="659"/>
      <c r="H11" s="659"/>
      <c r="I11" s="659"/>
      <c r="J11" s="659"/>
      <c r="K11" s="659"/>
      <c r="L11" s="659"/>
      <c r="M11" s="659"/>
      <c r="N11" s="659"/>
      <c r="O11" s="659"/>
      <c r="P11" s="659"/>
      <c r="Q11" s="660"/>
      <c r="R11" s="661" t="s">
        <v>227</v>
      </c>
      <c r="S11" s="664"/>
      <c r="T11" s="664"/>
      <c r="U11" s="664"/>
      <c r="V11" s="664"/>
      <c r="W11" s="664"/>
      <c r="X11" s="664"/>
      <c r="Y11" s="665"/>
      <c r="Z11" s="723" t="s">
        <v>227</v>
      </c>
      <c r="AA11" s="723"/>
      <c r="AB11" s="723"/>
      <c r="AC11" s="723"/>
      <c r="AD11" s="724" t="s">
        <v>143</v>
      </c>
      <c r="AE11" s="724"/>
      <c r="AF11" s="724"/>
      <c r="AG11" s="724"/>
      <c r="AH11" s="724"/>
      <c r="AI11" s="724"/>
      <c r="AJ11" s="724"/>
      <c r="AK11" s="724"/>
      <c r="AL11" s="666" t="s">
        <v>227</v>
      </c>
      <c r="AM11" s="667"/>
      <c r="AN11" s="667"/>
      <c r="AO11" s="725"/>
      <c r="AP11" s="658" t="s">
        <v>247</v>
      </c>
      <c r="AQ11" s="659"/>
      <c r="AR11" s="659"/>
      <c r="AS11" s="659"/>
      <c r="AT11" s="659"/>
      <c r="AU11" s="659"/>
      <c r="AV11" s="659"/>
      <c r="AW11" s="659"/>
      <c r="AX11" s="659"/>
      <c r="AY11" s="659"/>
      <c r="AZ11" s="659"/>
      <c r="BA11" s="659"/>
      <c r="BB11" s="659"/>
      <c r="BC11" s="659"/>
      <c r="BD11" s="659"/>
      <c r="BE11" s="659"/>
      <c r="BF11" s="660"/>
      <c r="BG11" s="661">
        <v>948</v>
      </c>
      <c r="BH11" s="664"/>
      <c r="BI11" s="664"/>
      <c r="BJ11" s="664"/>
      <c r="BK11" s="664"/>
      <c r="BL11" s="664"/>
      <c r="BM11" s="664"/>
      <c r="BN11" s="665"/>
      <c r="BO11" s="723">
        <v>1.3</v>
      </c>
      <c r="BP11" s="723"/>
      <c r="BQ11" s="723"/>
      <c r="BR11" s="723"/>
      <c r="BS11" s="669" t="s">
        <v>127</v>
      </c>
      <c r="BT11" s="664"/>
      <c r="BU11" s="664"/>
      <c r="BV11" s="664"/>
      <c r="BW11" s="664"/>
      <c r="BX11" s="664"/>
      <c r="BY11" s="664"/>
      <c r="BZ11" s="664"/>
      <c r="CA11" s="664"/>
      <c r="CB11" s="704"/>
      <c r="CD11" s="705" t="s">
        <v>248</v>
      </c>
      <c r="CE11" s="702"/>
      <c r="CF11" s="702"/>
      <c r="CG11" s="702"/>
      <c r="CH11" s="702"/>
      <c r="CI11" s="702"/>
      <c r="CJ11" s="702"/>
      <c r="CK11" s="702"/>
      <c r="CL11" s="702"/>
      <c r="CM11" s="702"/>
      <c r="CN11" s="702"/>
      <c r="CO11" s="702"/>
      <c r="CP11" s="702"/>
      <c r="CQ11" s="703"/>
      <c r="CR11" s="661">
        <v>306089</v>
      </c>
      <c r="CS11" s="664"/>
      <c r="CT11" s="664"/>
      <c r="CU11" s="664"/>
      <c r="CV11" s="664"/>
      <c r="CW11" s="664"/>
      <c r="CX11" s="664"/>
      <c r="CY11" s="665"/>
      <c r="CZ11" s="723">
        <v>19.600000000000001</v>
      </c>
      <c r="DA11" s="723"/>
      <c r="DB11" s="723"/>
      <c r="DC11" s="723"/>
      <c r="DD11" s="669">
        <v>99852</v>
      </c>
      <c r="DE11" s="664"/>
      <c r="DF11" s="664"/>
      <c r="DG11" s="664"/>
      <c r="DH11" s="664"/>
      <c r="DI11" s="664"/>
      <c r="DJ11" s="664"/>
      <c r="DK11" s="664"/>
      <c r="DL11" s="664"/>
      <c r="DM11" s="664"/>
      <c r="DN11" s="664"/>
      <c r="DO11" s="664"/>
      <c r="DP11" s="665"/>
      <c r="DQ11" s="669">
        <v>73248</v>
      </c>
      <c r="DR11" s="664"/>
      <c r="DS11" s="664"/>
      <c r="DT11" s="664"/>
      <c r="DU11" s="664"/>
      <c r="DV11" s="664"/>
      <c r="DW11" s="664"/>
      <c r="DX11" s="664"/>
      <c r="DY11" s="664"/>
      <c r="DZ11" s="664"/>
      <c r="EA11" s="664"/>
      <c r="EB11" s="664"/>
      <c r="EC11" s="704"/>
    </row>
    <row r="12" spans="2:143" ht="11.25" customHeight="1">
      <c r="B12" s="658" t="s">
        <v>249</v>
      </c>
      <c r="C12" s="659"/>
      <c r="D12" s="659"/>
      <c r="E12" s="659"/>
      <c r="F12" s="659"/>
      <c r="G12" s="659"/>
      <c r="H12" s="659"/>
      <c r="I12" s="659"/>
      <c r="J12" s="659"/>
      <c r="K12" s="659"/>
      <c r="L12" s="659"/>
      <c r="M12" s="659"/>
      <c r="N12" s="659"/>
      <c r="O12" s="659"/>
      <c r="P12" s="659"/>
      <c r="Q12" s="660"/>
      <c r="R12" s="661">
        <v>7955</v>
      </c>
      <c r="S12" s="664"/>
      <c r="T12" s="664"/>
      <c r="U12" s="664"/>
      <c r="V12" s="664"/>
      <c r="W12" s="664"/>
      <c r="X12" s="664"/>
      <c r="Y12" s="665"/>
      <c r="Z12" s="723">
        <v>0.5</v>
      </c>
      <c r="AA12" s="723"/>
      <c r="AB12" s="723"/>
      <c r="AC12" s="723"/>
      <c r="AD12" s="724">
        <v>7955</v>
      </c>
      <c r="AE12" s="724"/>
      <c r="AF12" s="724"/>
      <c r="AG12" s="724"/>
      <c r="AH12" s="724"/>
      <c r="AI12" s="724"/>
      <c r="AJ12" s="724"/>
      <c r="AK12" s="724"/>
      <c r="AL12" s="666">
        <v>1.4</v>
      </c>
      <c r="AM12" s="667"/>
      <c r="AN12" s="667"/>
      <c r="AO12" s="725"/>
      <c r="AP12" s="658" t="s">
        <v>250</v>
      </c>
      <c r="AQ12" s="659"/>
      <c r="AR12" s="659"/>
      <c r="AS12" s="659"/>
      <c r="AT12" s="659"/>
      <c r="AU12" s="659"/>
      <c r="AV12" s="659"/>
      <c r="AW12" s="659"/>
      <c r="AX12" s="659"/>
      <c r="AY12" s="659"/>
      <c r="AZ12" s="659"/>
      <c r="BA12" s="659"/>
      <c r="BB12" s="659"/>
      <c r="BC12" s="659"/>
      <c r="BD12" s="659"/>
      <c r="BE12" s="659"/>
      <c r="BF12" s="660"/>
      <c r="BG12" s="661">
        <v>47786</v>
      </c>
      <c r="BH12" s="664"/>
      <c r="BI12" s="664"/>
      <c r="BJ12" s="664"/>
      <c r="BK12" s="664"/>
      <c r="BL12" s="664"/>
      <c r="BM12" s="664"/>
      <c r="BN12" s="665"/>
      <c r="BO12" s="723">
        <v>68</v>
      </c>
      <c r="BP12" s="723"/>
      <c r="BQ12" s="723"/>
      <c r="BR12" s="723"/>
      <c r="BS12" s="669" t="s">
        <v>143</v>
      </c>
      <c r="BT12" s="664"/>
      <c r="BU12" s="664"/>
      <c r="BV12" s="664"/>
      <c r="BW12" s="664"/>
      <c r="BX12" s="664"/>
      <c r="BY12" s="664"/>
      <c r="BZ12" s="664"/>
      <c r="CA12" s="664"/>
      <c r="CB12" s="704"/>
      <c r="CD12" s="705" t="s">
        <v>251</v>
      </c>
      <c r="CE12" s="702"/>
      <c r="CF12" s="702"/>
      <c r="CG12" s="702"/>
      <c r="CH12" s="702"/>
      <c r="CI12" s="702"/>
      <c r="CJ12" s="702"/>
      <c r="CK12" s="702"/>
      <c r="CL12" s="702"/>
      <c r="CM12" s="702"/>
      <c r="CN12" s="702"/>
      <c r="CO12" s="702"/>
      <c r="CP12" s="702"/>
      <c r="CQ12" s="703"/>
      <c r="CR12" s="661">
        <v>109339</v>
      </c>
      <c r="CS12" s="664"/>
      <c r="CT12" s="664"/>
      <c r="CU12" s="664"/>
      <c r="CV12" s="664"/>
      <c r="CW12" s="664"/>
      <c r="CX12" s="664"/>
      <c r="CY12" s="665"/>
      <c r="CZ12" s="723">
        <v>7</v>
      </c>
      <c r="DA12" s="723"/>
      <c r="DB12" s="723"/>
      <c r="DC12" s="723"/>
      <c r="DD12" s="669">
        <v>20860</v>
      </c>
      <c r="DE12" s="664"/>
      <c r="DF12" s="664"/>
      <c r="DG12" s="664"/>
      <c r="DH12" s="664"/>
      <c r="DI12" s="664"/>
      <c r="DJ12" s="664"/>
      <c r="DK12" s="664"/>
      <c r="DL12" s="664"/>
      <c r="DM12" s="664"/>
      <c r="DN12" s="664"/>
      <c r="DO12" s="664"/>
      <c r="DP12" s="665"/>
      <c r="DQ12" s="669">
        <v>11289</v>
      </c>
      <c r="DR12" s="664"/>
      <c r="DS12" s="664"/>
      <c r="DT12" s="664"/>
      <c r="DU12" s="664"/>
      <c r="DV12" s="664"/>
      <c r="DW12" s="664"/>
      <c r="DX12" s="664"/>
      <c r="DY12" s="664"/>
      <c r="DZ12" s="664"/>
      <c r="EA12" s="664"/>
      <c r="EB12" s="664"/>
      <c r="EC12" s="704"/>
    </row>
    <row r="13" spans="2:143" ht="11.25" customHeight="1">
      <c r="B13" s="658" t="s">
        <v>252</v>
      </c>
      <c r="C13" s="659"/>
      <c r="D13" s="659"/>
      <c r="E13" s="659"/>
      <c r="F13" s="659"/>
      <c r="G13" s="659"/>
      <c r="H13" s="659"/>
      <c r="I13" s="659"/>
      <c r="J13" s="659"/>
      <c r="K13" s="659"/>
      <c r="L13" s="659"/>
      <c r="M13" s="659"/>
      <c r="N13" s="659"/>
      <c r="O13" s="659"/>
      <c r="P13" s="659"/>
      <c r="Q13" s="660"/>
      <c r="R13" s="661" t="s">
        <v>127</v>
      </c>
      <c r="S13" s="664"/>
      <c r="T13" s="664"/>
      <c r="U13" s="664"/>
      <c r="V13" s="664"/>
      <c r="W13" s="664"/>
      <c r="X13" s="664"/>
      <c r="Y13" s="665"/>
      <c r="Z13" s="723" t="s">
        <v>227</v>
      </c>
      <c r="AA13" s="723"/>
      <c r="AB13" s="723"/>
      <c r="AC13" s="723"/>
      <c r="AD13" s="724" t="s">
        <v>143</v>
      </c>
      <c r="AE13" s="724"/>
      <c r="AF13" s="724"/>
      <c r="AG13" s="724"/>
      <c r="AH13" s="724"/>
      <c r="AI13" s="724"/>
      <c r="AJ13" s="724"/>
      <c r="AK13" s="724"/>
      <c r="AL13" s="666" t="s">
        <v>127</v>
      </c>
      <c r="AM13" s="667"/>
      <c r="AN13" s="667"/>
      <c r="AO13" s="725"/>
      <c r="AP13" s="658" t="s">
        <v>253</v>
      </c>
      <c r="AQ13" s="659"/>
      <c r="AR13" s="659"/>
      <c r="AS13" s="659"/>
      <c r="AT13" s="659"/>
      <c r="AU13" s="659"/>
      <c r="AV13" s="659"/>
      <c r="AW13" s="659"/>
      <c r="AX13" s="659"/>
      <c r="AY13" s="659"/>
      <c r="AZ13" s="659"/>
      <c r="BA13" s="659"/>
      <c r="BB13" s="659"/>
      <c r="BC13" s="659"/>
      <c r="BD13" s="659"/>
      <c r="BE13" s="659"/>
      <c r="BF13" s="660"/>
      <c r="BG13" s="661">
        <v>45748</v>
      </c>
      <c r="BH13" s="664"/>
      <c r="BI13" s="664"/>
      <c r="BJ13" s="664"/>
      <c r="BK13" s="664"/>
      <c r="BL13" s="664"/>
      <c r="BM13" s="664"/>
      <c r="BN13" s="665"/>
      <c r="BO13" s="723">
        <v>65.099999999999994</v>
      </c>
      <c r="BP13" s="723"/>
      <c r="BQ13" s="723"/>
      <c r="BR13" s="723"/>
      <c r="BS13" s="669" t="s">
        <v>227</v>
      </c>
      <c r="BT13" s="664"/>
      <c r="BU13" s="664"/>
      <c r="BV13" s="664"/>
      <c r="BW13" s="664"/>
      <c r="BX13" s="664"/>
      <c r="BY13" s="664"/>
      <c r="BZ13" s="664"/>
      <c r="CA13" s="664"/>
      <c r="CB13" s="704"/>
      <c r="CD13" s="705" t="s">
        <v>254</v>
      </c>
      <c r="CE13" s="702"/>
      <c r="CF13" s="702"/>
      <c r="CG13" s="702"/>
      <c r="CH13" s="702"/>
      <c r="CI13" s="702"/>
      <c r="CJ13" s="702"/>
      <c r="CK13" s="702"/>
      <c r="CL13" s="702"/>
      <c r="CM13" s="702"/>
      <c r="CN13" s="702"/>
      <c r="CO13" s="702"/>
      <c r="CP13" s="702"/>
      <c r="CQ13" s="703"/>
      <c r="CR13" s="661">
        <v>142384</v>
      </c>
      <c r="CS13" s="664"/>
      <c r="CT13" s="664"/>
      <c r="CU13" s="664"/>
      <c r="CV13" s="664"/>
      <c r="CW13" s="664"/>
      <c r="CX13" s="664"/>
      <c r="CY13" s="665"/>
      <c r="CZ13" s="723">
        <v>9.1</v>
      </c>
      <c r="DA13" s="723"/>
      <c r="DB13" s="723"/>
      <c r="DC13" s="723"/>
      <c r="DD13" s="669">
        <v>124014</v>
      </c>
      <c r="DE13" s="664"/>
      <c r="DF13" s="664"/>
      <c r="DG13" s="664"/>
      <c r="DH13" s="664"/>
      <c r="DI13" s="664"/>
      <c r="DJ13" s="664"/>
      <c r="DK13" s="664"/>
      <c r="DL13" s="664"/>
      <c r="DM13" s="664"/>
      <c r="DN13" s="664"/>
      <c r="DO13" s="664"/>
      <c r="DP13" s="665"/>
      <c r="DQ13" s="669">
        <v>15844</v>
      </c>
      <c r="DR13" s="664"/>
      <c r="DS13" s="664"/>
      <c r="DT13" s="664"/>
      <c r="DU13" s="664"/>
      <c r="DV13" s="664"/>
      <c r="DW13" s="664"/>
      <c r="DX13" s="664"/>
      <c r="DY13" s="664"/>
      <c r="DZ13" s="664"/>
      <c r="EA13" s="664"/>
      <c r="EB13" s="664"/>
      <c r="EC13" s="704"/>
    </row>
    <row r="14" spans="2:143" ht="11.25" customHeight="1">
      <c r="B14" s="658" t="s">
        <v>255</v>
      </c>
      <c r="C14" s="659"/>
      <c r="D14" s="659"/>
      <c r="E14" s="659"/>
      <c r="F14" s="659"/>
      <c r="G14" s="659"/>
      <c r="H14" s="659"/>
      <c r="I14" s="659"/>
      <c r="J14" s="659"/>
      <c r="K14" s="659"/>
      <c r="L14" s="659"/>
      <c r="M14" s="659"/>
      <c r="N14" s="659"/>
      <c r="O14" s="659"/>
      <c r="P14" s="659"/>
      <c r="Q14" s="660"/>
      <c r="R14" s="661" t="s">
        <v>227</v>
      </c>
      <c r="S14" s="664"/>
      <c r="T14" s="664"/>
      <c r="U14" s="664"/>
      <c r="V14" s="664"/>
      <c r="W14" s="664"/>
      <c r="X14" s="664"/>
      <c r="Y14" s="665"/>
      <c r="Z14" s="723" t="s">
        <v>227</v>
      </c>
      <c r="AA14" s="723"/>
      <c r="AB14" s="723"/>
      <c r="AC14" s="723"/>
      <c r="AD14" s="724" t="s">
        <v>227</v>
      </c>
      <c r="AE14" s="724"/>
      <c r="AF14" s="724"/>
      <c r="AG14" s="724"/>
      <c r="AH14" s="724"/>
      <c r="AI14" s="724"/>
      <c r="AJ14" s="724"/>
      <c r="AK14" s="724"/>
      <c r="AL14" s="666" t="s">
        <v>227</v>
      </c>
      <c r="AM14" s="667"/>
      <c r="AN14" s="667"/>
      <c r="AO14" s="725"/>
      <c r="AP14" s="658" t="s">
        <v>256</v>
      </c>
      <c r="AQ14" s="659"/>
      <c r="AR14" s="659"/>
      <c r="AS14" s="659"/>
      <c r="AT14" s="659"/>
      <c r="AU14" s="659"/>
      <c r="AV14" s="659"/>
      <c r="AW14" s="659"/>
      <c r="AX14" s="659"/>
      <c r="AY14" s="659"/>
      <c r="AZ14" s="659"/>
      <c r="BA14" s="659"/>
      <c r="BB14" s="659"/>
      <c r="BC14" s="659"/>
      <c r="BD14" s="659"/>
      <c r="BE14" s="659"/>
      <c r="BF14" s="660"/>
      <c r="BG14" s="661">
        <v>1939</v>
      </c>
      <c r="BH14" s="664"/>
      <c r="BI14" s="664"/>
      <c r="BJ14" s="664"/>
      <c r="BK14" s="664"/>
      <c r="BL14" s="664"/>
      <c r="BM14" s="664"/>
      <c r="BN14" s="665"/>
      <c r="BO14" s="723">
        <v>2.8</v>
      </c>
      <c r="BP14" s="723"/>
      <c r="BQ14" s="723"/>
      <c r="BR14" s="723"/>
      <c r="BS14" s="669" t="s">
        <v>127</v>
      </c>
      <c r="BT14" s="664"/>
      <c r="BU14" s="664"/>
      <c r="BV14" s="664"/>
      <c r="BW14" s="664"/>
      <c r="BX14" s="664"/>
      <c r="BY14" s="664"/>
      <c r="BZ14" s="664"/>
      <c r="CA14" s="664"/>
      <c r="CB14" s="704"/>
      <c r="CD14" s="705" t="s">
        <v>257</v>
      </c>
      <c r="CE14" s="702"/>
      <c r="CF14" s="702"/>
      <c r="CG14" s="702"/>
      <c r="CH14" s="702"/>
      <c r="CI14" s="702"/>
      <c r="CJ14" s="702"/>
      <c r="CK14" s="702"/>
      <c r="CL14" s="702"/>
      <c r="CM14" s="702"/>
      <c r="CN14" s="702"/>
      <c r="CO14" s="702"/>
      <c r="CP14" s="702"/>
      <c r="CQ14" s="703"/>
      <c r="CR14" s="661">
        <v>35625</v>
      </c>
      <c r="CS14" s="664"/>
      <c r="CT14" s="664"/>
      <c r="CU14" s="664"/>
      <c r="CV14" s="664"/>
      <c r="CW14" s="664"/>
      <c r="CX14" s="664"/>
      <c r="CY14" s="665"/>
      <c r="CZ14" s="723">
        <v>2.2999999999999998</v>
      </c>
      <c r="DA14" s="723"/>
      <c r="DB14" s="723"/>
      <c r="DC14" s="723"/>
      <c r="DD14" s="669">
        <v>6037</v>
      </c>
      <c r="DE14" s="664"/>
      <c r="DF14" s="664"/>
      <c r="DG14" s="664"/>
      <c r="DH14" s="664"/>
      <c r="DI14" s="664"/>
      <c r="DJ14" s="664"/>
      <c r="DK14" s="664"/>
      <c r="DL14" s="664"/>
      <c r="DM14" s="664"/>
      <c r="DN14" s="664"/>
      <c r="DO14" s="664"/>
      <c r="DP14" s="665"/>
      <c r="DQ14" s="669">
        <v>25459</v>
      </c>
      <c r="DR14" s="664"/>
      <c r="DS14" s="664"/>
      <c r="DT14" s="664"/>
      <c r="DU14" s="664"/>
      <c r="DV14" s="664"/>
      <c r="DW14" s="664"/>
      <c r="DX14" s="664"/>
      <c r="DY14" s="664"/>
      <c r="DZ14" s="664"/>
      <c r="EA14" s="664"/>
      <c r="EB14" s="664"/>
      <c r="EC14" s="704"/>
    </row>
    <row r="15" spans="2:143" ht="11.25" customHeight="1">
      <c r="B15" s="658" t="s">
        <v>258</v>
      </c>
      <c r="C15" s="659"/>
      <c r="D15" s="659"/>
      <c r="E15" s="659"/>
      <c r="F15" s="659"/>
      <c r="G15" s="659"/>
      <c r="H15" s="659"/>
      <c r="I15" s="659"/>
      <c r="J15" s="659"/>
      <c r="K15" s="659"/>
      <c r="L15" s="659"/>
      <c r="M15" s="659"/>
      <c r="N15" s="659"/>
      <c r="O15" s="659"/>
      <c r="P15" s="659"/>
      <c r="Q15" s="660"/>
      <c r="R15" s="661">
        <v>1538</v>
      </c>
      <c r="S15" s="664"/>
      <c r="T15" s="664"/>
      <c r="U15" s="664"/>
      <c r="V15" s="664"/>
      <c r="W15" s="664"/>
      <c r="X15" s="664"/>
      <c r="Y15" s="665"/>
      <c r="Z15" s="723">
        <v>0.1</v>
      </c>
      <c r="AA15" s="723"/>
      <c r="AB15" s="723"/>
      <c r="AC15" s="723"/>
      <c r="AD15" s="724">
        <v>1538</v>
      </c>
      <c r="AE15" s="724"/>
      <c r="AF15" s="724"/>
      <c r="AG15" s="724"/>
      <c r="AH15" s="724"/>
      <c r="AI15" s="724"/>
      <c r="AJ15" s="724"/>
      <c r="AK15" s="724"/>
      <c r="AL15" s="666">
        <v>0.3</v>
      </c>
      <c r="AM15" s="667"/>
      <c r="AN15" s="667"/>
      <c r="AO15" s="725"/>
      <c r="AP15" s="658" t="s">
        <v>259</v>
      </c>
      <c r="AQ15" s="659"/>
      <c r="AR15" s="659"/>
      <c r="AS15" s="659"/>
      <c r="AT15" s="659"/>
      <c r="AU15" s="659"/>
      <c r="AV15" s="659"/>
      <c r="AW15" s="659"/>
      <c r="AX15" s="659"/>
      <c r="AY15" s="659"/>
      <c r="AZ15" s="659"/>
      <c r="BA15" s="659"/>
      <c r="BB15" s="659"/>
      <c r="BC15" s="659"/>
      <c r="BD15" s="659"/>
      <c r="BE15" s="659"/>
      <c r="BF15" s="660"/>
      <c r="BG15" s="661">
        <v>597</v>
      </c>
      <c r="BH15" s="664"/>
      <c r="BI15" s="664"/>
      <c r="BJ15" s="664"/>
      <c r="BK15" s="664"/>
      <c r="BL15" s="664"/>
      <c r="BM15" s="664"/>
      <c r="BN15" s="665"/>
      <c r="BO15" s="723">
        <v>0.8</v>
      </c>
      <c r="BP15" s="723"/>
      <c r="BQ15" s="723"/>
      <c r="BR15" s="723"/>
      <c r="BS15" s="669" t="s">
        <v>227</v>
      </c>
      <c r="BT15" s="664"/>
      <c r="BU15" s="664"/>
      <c r="BV15" s="664"/>
      <c r="BW15" s="664"/>
      <c r="BX15" s="664"/>
      <c r="BY15" s="664"/>
      <c r="BZ15" s="664"/>
      <c r="CA15" s="664"/>
      <c r="CB15" s="704"/>
      <c r="CD15" s="705" t="s">
        <v>260</v>
      </c>
      <c r="CE15" s="702"/>
      <c r="CF15" s="702"/>
      <c r="CG15" s="702"/>
      <c r="CH15" s="702"/>
      <c r="CI15" s="702"/>
      <c r="CJ15" s="702"/>
      <c r="CK15" s="702"/>
      <c r="CL15" s="702"/>
      <c r="CM15" s="702"/>
      <c r="CN15" s="702"/>
      <c r="CO15" s="702"/>
      <c r="CP15" s="702"/>
      <c r="CQ15" s="703"/>
      <c r="CR15" s="661">
        <v>106802</v>
      </c>
      <c r="CS15" s="664"/>
      <c r="CT15" s="664"/>
      <c r="CU15" s="664"/>
      <c r="CV15" s="664"/>
      <c r="CW15" s="664"/>
      <c r="CX15" s="664"/>
      <c r="CY15" s="665"/>
      <c r="CZ15" s="723">
        <v>6.8</v>
      </c>
      <c r="DA15" s="723"/>
      <c r="DB15" s="723"/>
      <c r="DC15" s="723"/>
      <c r="DD15" s="669">
        <v>3779</v>
      </c>
      <c r="DE15" s="664"/>
      <c r="DF15" s="664"/>
      <c r="DG15" s="664"/>
      <c r="DH15" s="664"/>
      <c r="DI15" s="664"/>
      <c r="DJ15" s="664"/>
      <c r="DK15" s="664"/>
      <c r="DL15" s="664"/>
      <c r="DM15" s="664"/>
      <c r="DN15" s="664"/>
      <c r="DO15" s="664"/>
      <c r="DP15" s="665"/>
      <c r="DQ15" s="669">
        <v>64686</v>
      </c>
      <c r="DR15" s="664"/>
      <c r="DS15" s="664"/>
      <c r="DT15" s="664"/>
      <c r="DU15" s="664"/>
      <c r="DV15" s="664"/>
      <c r="DW15" s="664"/>
      <c r="DX15" s="664"/>
      <c r="DY15" s="664"/>
      <c r="DZ15" s="664"/>
      <c r="EA15" s="664"/>
      <c r="EB15" s="664"/>
      <c r="EC15" s="704"/>
    </row>
    <row r="16" spans="2:143" ht="11.25" customHeight="1">
      <c r="B16" s="658" t="s">
        <v>261</v>
      </c>
      <c r="C16" s="659"/>
      <c r="D16" s="659"/>
      <c r="E16" s="659"/>
      <c r="F16" s="659"/>
      <c r="G16" s="659"/>
      <c r="H16" s="659"/>
      <c r="I16" s="659"/>
      <c r="J16" s="659"/>
      <c r="K16" s="659"/>
      <c r="L16" s="659"/>
      <c r="M16" s="659"/>
      <c r="N16" s="659"/>
      <c r="O16" s="659"/>
      <c r="P16" s="659"/>
      <c r="Q16" s="660"/>
      <c r="R16" s="661" t="s">
        <v>227</v>
      </c>
      <c r="S16" s="664"/>
      <c r="T16" s="664"/>
      <c r="U16" s="664"/>
      <c r="V16" s="664"/>
      <c r="W16" s="664"/>
      <c r="X16" s="664"/>
      <c r="Y16" s="665"/>
      <c r="Z16" s="723" t="s">
        <v>143</v>
      </c>
      <c r="AA16" s="723"/>
      <c r="AB16" s="723"/>
      <c r="AC16" s="723"/>
      <c r="AD16" s="724" t="s">
        <v>127</v>
      </c>
      <c r="AE16" s="724"/>
      <c r="AF16" s="724"/>
      <c r="AG16" s="724"/>
      <c r="AH16" s="724"/>
      <c r="AI16" s="724"/>
      <c r="AJ16" s="724"/>
      <c r="AK16" s="724"/>
      <c r="AL16" s="666" t="s">
        <v>227</v>
      </c>
      <c r="AM16" s="667"/>
      <c r="AN16" s="667"/>
      <c r="AO16" s="725"/>
      <c r="AP16" s="658" t="s">
        <v>262</v>
      </c>
      <c r="AQ16" s="659"/>
      <c r="AR16" s="659"/>
      <c r="AS16" s="659"/>
      <c r="AT16" s="659"/>
      <c r="AU16" s="659"/>
      <c r="AV16" s="659"/>
      <c r="AW16" s="659"/>
      <c r="AX16" s="659"/>
      <c r="AY16" s="659"/>
      <c r="AZ16" s="659"/>
      <c r="BA16" s="659"/>
      <c r="BB16" s="659"/>
      <c r="BC16" s="659"/>
      <c r="BD16" s="659"/>
      <c r="BE16" s="659"/>
      <c r="BF16" s="660"/>
      <c r="BG16" s="661" t="s">
        <v>143</v>
      </c>
      <c r="BH16" s="664"/>
      <c r="BI16" s="664"/>
      <c r="BJ16" s="664"/>
      <c r="BK16" s="664"/>
      <c r="BL16" s="664"/>
      <c r="BM16" s="664"/>
      <c r="BN16" s="665"/>
      <c r="BO16" s="723" t="s">
        <v>227</v>
      </c>
      <c r="BP16" s="723"/>
      <c r="BQ16" s="723"/>
      <c r="BR16" s="723"/>
      <c r="BS16" s="669" t="s">
        <v>227</v>
      </c>
      <c r="BT16" s="664"/>
      <c r="BU16" s="664"/>
      <c r="BV16" s="664"/>
      <c r="BW16" s="664"/>
      <c r="BX16" s="664"/>
      <c r="BY16" s="664"/>
      <c r="BZ16" s="664"/>
      <c r="CA16" s="664"/>
      <c r="CB16" s="704"/>
      <c r="CD16" s="705" t="s">
        <v>263</v>
      </c>
      <c r="CE16" s="702"/>
      <c r="CF16" s="702"/>
      <c r="CG16" s="702"/>
      <c r="CH16" s="702"/>
      <c r="CI16" s="702"/>
      <c r="CJ16" s="702"/>
      <c r="CK16" s="702"/>
      <c r="CL16" s="702"/>
      <c r="CM16" s="702"/>
      <c r="CN16" s="702"/>
      <c r="CO16" s="702"/>
      <c r="CP16" s="702"/>
      <c r="CQ16" s="703"/>
      <c r="CR16" s="661">
        <v>22602</v>
      </c>
      <c r="CS16" s="664"/>
      <c r="CT16" s="664"/>
      <c r="CU16" s="664"/>
      <c r="CV16" s="664"/>
      <c r="CW16" s="664"/>
      <c r="CX16" s="664"/>
      <c r="CY16" s="665"/>
      <c r="CZ16" s="723">
        <v>1.4</v>
      </c>
      <c r="DA16" s="723"/>
      <c r="DB16" s="723"/>
      <c r="DC16" s="723"/>
      <c r="DD16" s="669" t="s">
        <v>227</v>
      </c>
      <c r="DE16" s="664"/>
      <c r="DF16" s="664"/>
      <c r="DG16" s="664"/>
      <c r="DH16" s="664"/>
      <c r="DI16" s="664"/>
      <c r="DJ16" s="664"/>
      <c r="DK16" s="664"/>
      <c r="DL16" s="664"/>
      <c r="DM16" s="664"/>
      <c r="DN16" s="664"/>
      <c r="DO16" s="664"/>
      <c r="DP16" s="665"/>
      <c r="DQ16" s="669">
        <v>12818</v>
      </c>
      <c r="DR16" s="664"/>
      <c r="DS16" s="664"/>
      <c r="DT16" s="664"/>
      <c r="DU16" s="664"/>
      <c r="DV16" s="664"/>
      <c r="DW16" s="664"/>
      <c r="DX16" s="664"/>
      <c r="DY16" s="664"/>
      <c r="DZ16" s="664"/>
      <c r="EA16" s="664"/>
      <c r="EB16" s="664"/>
      <c r="EC16" s="704"/>
    </row>
    <row r="17" spans="2:133" ht="11.25" customHeight="1">
      <c r="B17" s="658" t="s">
        <v>264</v>
      </c>
      <c r="C17" s="659"/>
      <c r="D17" s="659"/>
      <c r="E17" s="659"/>
      <c r="F17" s="659"/>
      <c r="G17" s="659"/>
      <c r="H17" s="659"/>
      <c r="I17" s="659"/>
      <c r="J17" s="659"/>
      <c r="K17" s="659"/>
      <c r="L17" s="659"/>
      <c r="M17" s="659"/>
      <c r="N17" s="659"/>
      <c r="O17" s="659"/>
      <c r="P17" s="659"/>
      <c r="Q17" s="660"/>
      <c r="R17" s="661">
        <v>45</v>
      </c>
      <c r="S17" s="664"/>
      <c r="T17" s="664"/>
      <c r="U17" s="664"/>
      <c r="V17" s="664"/>
      <c r="W17" s="664"/>
      <c r="X17" s="664"/>
      <c r="Y17" s="665"/>
      <c r="Z17" s="723">
        <v>0</v>
      </c>
      <c r="AA17" s="723"/>
      <c r="AB17" s="723"/>
      <c r="AC17" s="723"/>
      <c r="AD17" s="724">
        <v>45</v>
      </c>
      <c r="AE17" s="724"/>
      <c r="AF17" s="724"/>
      <c r="AG17" s="724"/>
      <c r="AH17" s="724"/>
      <c r="AI17" s="724"/>
      <c r="AJ17" s="724"/>
      <c r="AK17" s="724"/>
      <c r="AL17" s="666">
        <v>0</v>
      </c>
      <c r="AM17" s="667"/>
      <c r="AN17" s="667"/>
      <c r="AO17" s="725"/>
      <c r="AP17" s="658" t="s">
        <v>265</v>
      </c>
      <c r="AQ17" s="659"/>
      <c r="AR17" s="659"/>
      <c r="AS17" s="659"/>
      <c r="AT17" s="659"/>
      <c r="AU17" s="659"/>
      <c r="AV17" s="659"/>
      <c r="AW17" s="659"/>
      <c r="AX17" s="659"/>
      <c r="AY17" s="659"/>
      <c r="AZ17" s="659"/>
      <c r="BA17" s="659"/>
      <c r="BB17" s="659"/>
      <c r="BC17" s="659"/>
      <c r="BD17" s="659"/>
      <c r="BE17" s="659"/>
      <c r="BF17" s="660"/>
      <c r="BG17" s="661" t="s">
        <v>227</v>
      </c>
      <c r="BH17" s="664"/>
      <c r="BI17" s="664"/>
      <c r="BJ17" s="664"/>
      <c r="BK17" s="664"/>
      <c r="BL17" s="664"/>
      <c r="BM17" s="664"/>
      <c r="BN17" s="665"/>
      <c r="BO17" s="723" t="s">
        <v>227</v>
      </c>
      <c r="BP17" s="723"/>
      <c r="BQ17" s="723"/>
      <c r="BR17" s="723"/>
      <c r="BS17" s="669" t="s">
        <v>227</v>
      </c>
      <c r="BT17" s="664"/>
      <c r="BU17" s="664"/>
      <c r="BV17" s="664"/>
      <c r="BW17" s="664"/>
      <c r="BX17" s="664"/>
      <c r="BY17" s="664"/>
      <c r="BZ17" s="664"/>
      <c r="CA17" s="664"/>
      <c r="CB17" s="704"/>
      <c r="CD17" s="705" t="s">
        <v>266</v>
      </c>
      <c r="CE17" s="702"/>
      <c r="CF17" s="702"/>
      <c r="CG17" s="702"/>
      <c r="CH17" s="702"/>
      <c r="CI17" s="702"/>
      <c r="CJ17" s="702"/>
      <c r="CK17" s="702"/>
      <c r="CL17" s="702"/>
      <c r="CM17" s="702"/>
      <c r="CN17" s="702"/>
      <c r="CO17" s="702"/>
      <c r="CP17" s="702"/>
      <c r="CQ17" s="703"/>
      <c r="CR17" s="661">
        <v>192535</v>
      </c>
      <c r="CS17" s="664"/>
      <c r="CT17" s="664"/>
      <c r="CU17" s="664"/>
      <c r="CV17" s="664"/>
      <c r="CW17" s="664"/>
      <c r="CX17" s="664"/>
      <c r="CY17" s="665"/>
      <c r="CZ17" s="723">
        <v>12.3</v>
      </c>
      <c r="DA17" s="723"/>
      <c r="DB17" s="723"/>
      <c r="DC17" s="723"/>
      <c r="DD17" s="669" t="s">
        <v>143</v>
      </c>
      <c r="DE17" s="664"/>
      <c r="DF17" s="664"/>
      <c r="DG17" s="664"/>
      <c r="DH17" s="664"/>
      <c r="DI17" s="664"/>
      <c r="DJ17" s="664"/>
      <c r="DK17" s="664"/>
      <c r="DL17" s="664"/>
      <c r="DM17" s="664"/>
      <c r="DN17" s="664"/>
      <c r="DO17" s="664"/>
      <c r="DP17" s="665"/>
      <c r="DQ17" s="669">
        <v>189359</v>
      </c>
      <c r="DR17" s="664"/>
      <c r="DS17" s="664"/>
      <c r="DT17" s="664"/>
      <c r="DU17" s="664"/>
      <c r="DV17" s="664"/>
      <c r="DW17" s="664"/>
      <c r="DX17" s="664"/>
      <c r="DY17" s="664"/>
      <c r="DZ17" s="664"/>
      <c r="EA17" s="664"/>
      <c r="EB17" s="664"/>
      <c r="EC17" s="704"/>
    </row>
    <row r="18" spans="2:133" ht="11.25" customHeight="1">
      <c r="B18" s="658" t="s">
        <v>267</v>
      </c>
      <c r="C18" s="659"/>
      <c r="D18" s="659"/>
      <c r="E18" s="659"/>
      <c r="F18" s="659"/>
      <c r="G18" s="659"/>
      <c r="H18" s="659"/>
      <c r="I18" s="659"/>
      <c r="J18" s="659"/>
      <c r="K18" s="659"/>
      <c r="L18" s="659"/>
      <c r="M18" s="659"/>
      <c r="N18" s="659"/>
      <c r="O18" s="659"/>
      <c r="P18" s="659"/>
      <c r="Q18" s="660"/>
      <c r="R18" s="661">
        <v>653889</v>
      </c>
      <c r="S18" s="664"/>
      <c r="T18" s="664"/>
      <c r="U18" s="664"/>
      <c r="V18" s="664"/>
      <c r="W18" s="664"/>
      <c r="X18" s="664"/>
      <c r="Y18" s="665"/>
      <c r="Z18" s="723">
        <v>40</v>
      </c>
      <c r="AA18" s="723"/>
      <c r="AB18" s="723"/>
      <c r="AC18" s="723"/>
      <c r="AD18" s="724">
        <v>495628</v>
      </c>
      <c r="AE18" s="724"/>
      <c r="AF18" s="724"/>
      <c r="AG18" s="724"/>
      <c r="AH18" s="724"/>
      <c r="AI18" s="724"/>
      <c r="AJ18" s="724"/>
      <c r="AK18" s="724"/>
      <c r="AL18" s="666">
        <v>84.7</v>
      </c>
      <c r="AM18" s="667"/>
      <c r="AN18" s="667"/>
      <c r="AO18" s="725"/>
      <c r="AP18" s="658" t="s">
        <v>268</v>
      </c>
      <c r="AQ18" s="659"/>
      <c r="AR18" s="659"/>
      <c r="AS18" s="659"/>
      <c r="AT18" s="659"/>
      <c r="AU18" s="659"/>
      <c r="AV18" s="659"/>
      <c r="AW18" s="659"/>
      <c r="AX18" s="659"/>
      <c r="AY18" s="659"/>
      <c r="AZ18" s="659"/>
      <c r="BA18" s="659"/>
      <c r="BB18" s="659"/>
      <c r="BC18" s="659"/>
      <c r="BD18" s="659"/>
      <c r="BE18" s="659"/>
      <c r="BF18" s="660"/>
      <c r="BG18" s="661" t="s">
        <v>143</v>
      </c>
      <c r="BH18" s="664"/>
      <c r="BI18" s="664"/>
      <c r="BJ18" s="664"/>
      <c r="BK18" s="664"/>
      <c r="BL18" s="664"/>
      <c r="BM18" s="664"/>
      <c r="BN18" s="665"/>
      <c r="BO18" s="723" t="s">
        <v>127</v>
      </c>
      <c r="BP18" s="723"/>
      <c r="BQ18" s="723"/>
      <c r="BR18" s="723"/>
      <c r="BS18" s="669" t="s">
        <v>227</v>
      </c>
      <c r="BT18" s="664"/>
      <c r="BU18" s="664"/>
      <c r="BV18" s="664"/>
      <c r="BW18" s="664"/>
      <c r="BX18" s="664"/>
      <c r="BY18" s="664"/>
      <c r="BZ18" s="664"/>
      <c r="CA18" s="664"/>
      <c r="CB18" s="704"/>
      <c r="CD18" s="705" t="s">
        <v>269</v>
      </c>
      <c r="CE18" s="702"/>
      <c r="CF18" s="702"/>
      <c r="CG18" s="702"/>
      <c r="CH18" s="702"/>
      <c r="CI18" s="702"/>
      <c r="CJ18" s="702"/>
      <c r="CK18" s="702"/>
      <c r="CL18" s="702"/>
      <c r="CM18" s="702"/>
      <c r="CN18" s="702"/>
      <c r="CO18" s="702"/>
      <c r="CP18" s="702"/>
      <c r="CQ18" s="703"/>
      <c r="CR18" s="661" t="s">
        <v>127</v>
      </c>
      <c r="CS18" s="664"/>
      <c r="CT18" s="664"/>
      <c r="CU18" s="664"/>
      <c r="CV18" s="664"/>
      <c r="CW18" s="664"/>
      <c r="CX18" s="664"/>
      <c r="CY18" s="665"/>
      <c r="CZ18" s="723" t="s">
        <v>127</v>
      </c>
      <c r="DA18" s="723"/>
      <c r="DB18" s="723"/>
      <c r="DC18" s="723"/>
      <c r="DD18" s="669" t="s">
        <v>127</v>
      </c>
      <c r="DE18" s="664"/>
      <c r="DF18" s="664"/>
      <c r="DG18" s="664"/>
      <c r="DH18" s="664"/>
      <c r="DI18" s="664"/>
      <c r="DJ18" s="664"/>
      <c r="DK18" s="664"/>
      <c r="DL18" s="664"/>
      <c r="DM18" s="664"/>
      <c r="DN18" s="664"/>
      <c r="DO18" s="664"/>
      <c r="DP18" s="665"/>
      <c r="DQ18" s="669" t="s">
        <v>143</v>
      </c>
      <c r="DR18" s="664"/>
      <c r="DS18" s="664"/>
      <c r="DT18" s="664"/>
      <c r="DU18" s="664"/>
      <c r="DV18" s="664"/>
      <c r="DW18" s="664"/>
      <c r="DX18" s="664"/>
      <c r="DY18" s="664"/>
      <c r="DZ18" s="664"/>
      <c r="EA18" s="664"/>
      <c r="EB18" s="664"/>
      <c r="EC18" s="704"/>
    </row>
    <row r="19" spans="2:133" ht="11.25" customHeight="1">
      <c r="B19" s="658" t="s">
        <v>270</v>
      </c>
      <c r="C19" s="659"/>
      <c r="D19" s="659"/>
      <c r="E19" s="659"/>
      <c r="F19" s="659"/>
      <c r="G19" s="659"/>
      <c r="H19" s="659"/>
      <c r="I19" s="659"/>
      <c r="J19" s="659"/>
      <c r="K19" s="659"/>
      <c r="L19" s="659"/>
      <c r="M19" s="659"/>
      <c r="N19" s="659"/>
      <c r="O19" s="659"/>
      <c r="P19" s="659"/>
      <c r="Q19" s="660"/>
      <c r="R19" s="661">
        <v>495628</v>
      </c>
      <c r="S19" s="664"/>
      <c r="T19" s="664"/>
      <c r="U19" s="664"/>
      <c r="V19" s="664"/>
      <c r="W19" s="664"/>
      <c r="X19" s="664"/>
      <c r="Y19" s="665"/>
      <c r="Z19" s="723">
        <v>30.3</v>
      </c>
      <c r="AA19" s="723"/>
      <c r="AB19" s="723"/>
      <c r="AC19" s="723"/>
      <c r="AD19" s="724">
        <v>495628</v>
      </c>
      <c r="AE19" s="724"/>
      <c r="AF19" s="724"/>
      <c r="AG19" s="724"/>
      <c r="AH19" s="724"/>
      <c r="AI19" s="724"/>
      <c r="AJ19" s="724"/>
      <c r="AK19" s="724"/>
      <c r="AL19" s="666">
        <v>84.7</v>
      </c>
      <c r="AM19" s="667"/>
      <c r="AN19" s="667"/>
      <c r="AO19" s="725"/>
      <c r="AP19" s="658" t="s">
        <v>271</v>
      </c>
      <c r="AQ19" s="659"/>
      <c r="AR19" s="659"/>
      <c r="AS19" s="659"/>
      <c r="AT19" s="659"/>
      <c r="AU19" s="659"/>
      <c r="AV19" s="659"/>
      <c r="AW19" s="659"/>
      <c r="AX19" s="659"/>
      <c r="AY19" s="659"/>
      <c r="AZ19" s="659"/>
      <c r="BA19" s="659"/>
      <c r="BB19" s="659"/>
      <c r="BC19" s="659"/>
      <c r="BD19" s="659"/>
      <c r="BE19" s="659"/>
      <c r="BF19" s="660"/>
      <c r="BG19" s="661" t="s">
        <v>127</v>
      </c>
      <c r="BH19" s="664"/>
      <c r="BI19" s="664"/>
      <c r="BJ19" s="664"/>
      <c r="BK19" s="664"/>
      <c r="BL19" s="664"/>
      <c r="BM19" s="664"/>
      <c r="BN19" s="665"/>
      <c r="BO19" s="723" t="s">
        <v>127</v>
      </c>
      <c r="BP19" s="723"/>
      <c r="BQ19" s="723"/>
      <c r="BR19" s="723"/>
      <c r="BS19" s="669" t="s">
        <v>227</v>
      </c>
      <c r="BT19" s="664"/>
      <c r="BU19" s="664"/>
      <c r="BV19" s="664"/>
      <c r="BW19" s="664"/>
      <c r="BX19" s="664"/>
      <c r="BY19" s="664"/>
      <c r="BZ19" s="664"/>
      <c r="CA19" s="664"/>
      <c r="CB19" s="704"/>
      <c r="CD19" s="705" t="s">
        <v>272</v>
      </c>
      <c r="CE19" s="702"/>
      <c r="CF19" s="702"/>
      <c r="CG19" s="702"/>
      <c r="CH19" s="702"/>
      <c r="CI19" s="702"/>
      <c r="CJ19" s="702"/>
      <c r="CK19" s="702"/>
      <c r="CL19" s="702"/>
      <c r="CM19" s="702"/>
      <c r="CN19" s="702"/>
      <c r="CO19" s="702"/>
      <c r="CP19" s="702"/>
      <c r="CQ19" s="703"/>
      <c r="CR19" s="661" t="s">
        <v>143</v>
      </c>
      <c r="CS19" s="664"/>
      <c r="CT19" s="664"/>
      <c r="CU19" s="664"/>
      <c r="CV19" s="664"/>
      <c r="CW19" s="664"/>
      <c r="CX19" s="664"/>
      <c r="CY19" s="665"/>
      <c r="CZ19" s="723" t="s">
        <v>127</v>
      </c>
      <c r="DA19" s="723"/>
      <c r="DB19" s="723"/>
      <c r="DC19" s="723"/>
      <c r="DD19" s="669" t="s">
        <v>143</v>
      </c>
      <c r="DE19" s="664"/>
      <c r="DF19" s="664"/>
      <c r="DG19" s="664"/>
      <c r="DH19" s="664"/>
      <c r="DI19" s="664"/>
      <c r="DJ19" s="664"/>
      <c r="DK19" s="664"/>
      <c r="DL19" s="664"/>
      <c r="DM19" s="664"/>
      <c r="DN19" s="664"/>
      <c r="DO19" s="664"/>
      <c r="DP19" s="665"/>
      <c r="DQ19" s="669" t="s">
        <v>227</v>
      </c>
      <c r="DR19" s="664"/>
      <c r="DS19" s="664"/>
      <c r="DT19" s="664"/>
      <c r="DU19" s="664"/>
      <c r="DV19" s="664"/>
      <c r="DW19" s="664"/>
      <c r="DX19" s="664"/>
      <c r="DY19" s="664"/>
      <c r="DZ19" s="664"/>
      <c r="EA19" s="664"/>
      <c r="EB19" s="664"/>
      <c r="EC19" s="704"/>
    </row>
    <row r="20" spans="2:133" ht="11.25" customHeight="1">
      <c r="B20" s="658" t="s">
        <v>273</v>
      </c>
      <c r="C20" s="659"/>
      <c r="D20" s="659"/>
      <c r="E20" s="659"/>
      <c r="F20" s="659"/>
      <c r="G20" s="659"/>
      <c r="H20" s="659"/>
      <c r="I20" s="659"/>
      <c r="J20" s="659"/>
      <c r="K20" s="659"/>
      <c r="L20" s="659"/>
      <c r="M20" s="659"/>
      <c r="N20" s="659"/>
      <c r="O20" s="659"/>
      <c r="P20" s="659"/>
      <c r="Q20" s="660"/>
      <c r="R20" s="661">
        <v>158261</v>
      </c>
      <c r="S20" s="664"/>
      <c r="T20" s="664"/>
      <c r="U20" s="664"/>
      <c r="V20" s="664"/>
      <c r="W20" s="664"/>
      <c r="X20" s="664"/>
      <c r="Y20" s="665"/>
      <c r="Z20" s="723">
        <v>9.6999999999999993</v>
      </c>
      <c r="AA20" s="723"/>
      <c r="AB20" s="723"/>
      <c r="AC20" s="723"/>
      <c r="AD20" s="724" t="s">
        <v>143</v>
      </c>
      <c r="AE20" s="724"/>
      <c r="AF20" s="724"/>
      <c r="AG20" s="724"/>
      <c r="AH20" s="724"/>
      <c r="AI20" s="724"/>
      <c r="AJ20" s="724"/>
      <c r="AK20" s="724"/>
      <c r="AL20" s="666" t="s">
        <v>143</v>
      </c>
      <c r="AM20" s="667"/>
      <c r="AN20" s="667"/>
      <c r="AO20" s="725"/>
      <c r="AP20" s="658" t="s">
        <v>274</v>
      </c>
      <c r="AQ20" s="659"/>
      <c r="AR20" s="659"/>
      <c r="AS20" s="659"/>
      <c r="AT20" s="659"/>
      <c r="AU20" s="659"/>
      <c r="AV20" s="659"/>
      <c r="AW20" s="659"/>
      <c r="AX20" s="659"/>
      <c r="AY20" s="659"/>
      <c r="AZ20" s="659"/>
      <c r="BA20" s="659"/>
      <c r="BB20" s="659"/>
      <c r="BC20" s="659"/>
      <c r="BD20" s="659"/>
      <c r="BE20" s="659"/>
      <c r="BF20" s="660"/>
      <c r="BG20" s="661" t="s">
        <v>227</v>
      </c>
      <c r="BH20" s="664"/>
      <c r="BI20" s="664"/>
      <c r="BJ20" s="664"/>
      <c r="BK20" s="664"/>
      <c r="BL20" s="664"/>
      <c r="BM20" s="664"/>
      <c r="BN20" s="665"/>
      <c r="BO20" s="723" t="s">
        <v>127</v>
      </c>
      <c r="BP20" s="723"/>
      <c r="BQ20" s="723"/>
      <c r="BR20" s="723"/>
      <c r="BS20" s="669" t="s">
        <v>143</v>
      </c>
      <c r="BT20" s="664"/>
      <c r="BU20" s="664"/>
      <c r="BV20" s="664"/>
      <c r="BW20" s="664"/>
      <c r="BX20" s="664"/>
      <c r="BY20" s="664"/>
      <c r="BZ20" s="664"/>
      <c r="CA20" s="664"/>
      <c r="CB20" s="704"/>
      <c r="CD20" s="705" t="s">
        <v>275</v>
      </c>
      <c r="CE20" s="702"/>
      <c r="CF20" s="702"/>
      <c r="CG20" s="702"/>
      <c r="CH20" s="702"/>
      <c r="CI20" s="702"/>
      <c r="CJ20" s="702"/>
      <c r="CK20" s="702"/>
      <c r="CL20" s="702"/>
      <c r="CM20" s="702"/>
      <c r="CN20" s="702"/>
      <c r="CO20" s="702"/>
      <c r="CP20" s="702"/>
      <c r="CQ20" s="703"/>
      <c r="CR20" s="661">
        <v>1564364</v>
      </c>
      <c r="CS20" s="664"/>
      <c r="CT20" s="664"/>
      <c r="CU20" s="664"/>
      <c r="CV20" s="664"/>
      <c r="CW20" s="664"/>
      <c r="CX20" s="664"/>
      <c r="CY20" s="665"/>
      <c r="CZ20" s="723">
        <v>100</v>
      </c>
      <c r="DA20" s="723"/>
      <c r="DB20" s="723"/>
      <c r="DC20" s="723"/>
      <c r="DD20" s="669">
        <v>310292</v>
      </c>
      <c r="DE20" s="664"/>
      <c r="DF20" s="664"/>
      <c r="DG20" s="664"/>
      <c r="DH20" s="664"/>
      <c r="DI20" s="664"/>
      <c r="DJ20" s="664"/>
      <c r="DK20" s="664"/>
      <c r="DL20" s="664"/>
      <c r="DM20" s="664"/>
      <c r="DN20" s="664"/>
      <c r="DO20" s="664"/>
      <c r="DP20" s="665"/>
      <c r="DQ20" s="669">
        <v>821304</v>
      </c>
      <c r="DR20" s="664"/>
      <c r="DS20" s="664"/>
      <c r="DT20" s="664"/>
      <c r="DU20" s="664"/>
      <c r="DV20" s="664"/>
      <c r="DW20" s="664"/>
      <c r="DX20" s="664"/>
      <c r="DY20" s="664"/>
      <c r="DZ20" s="664"/>
      <c r="EA20" s="664"/>
      <c r="EB20" s="664"/>
      <c r="EC20" s="704"/>
    </row>
    <row r="21" spans="2:133" ht="11.25" customHeight="1">
      <c r="B21" s="658" t="s">
        <v>276</v>
      </c>
      <c r="C21" s="659"/>
      <c r="D21" s="659"/>
      <c r="E21" s="659"/>
      <c r="F21" s="659"/>
      <c r="G21" s="659"/>
      <c r="H21" s="659"/>
      <c r="I21" s="659"/>
      <c r="J21" s="659"/>
      <c r="K21" s="659"/>
      <c r="L21" s="659"/>
      <c r="M21" s="659"/>
      <c r="N21" s="659"/>
      <c r="O21" s="659"/>
      <c r="P21" s="659"/>
      <c r="Q21" s="660"/>
      <c r="R21" s="661" t="s">
        <v>143</v>
      </c>
      <c r="S21" s="664"/>
      <c r="T21" s="664"/>
      <c r="U21" s="664"/>
      <c r="V21" s="664"/>
      <c r="W21" s="664"/>
      <c r="X21" s="664"/>
      <c r="Y21" s="665"/>
      <c r="Z21" s="723" t="s">
        <v>227</v>
      </c>
      <c r="AA21" s="723"/>
      <c r="AB21" s="723"/>
      <c r="AC21" s="723"/>
      <c r="AD21" s="724" t="s">
        <v>127</v>
      </c>
      <c r="AE21" s="724"/>
      <c r="AF21" s="724"/>
      <c r="AG21" s="724"/>
      <c r="AH21" s="724"/>
      <c r="AI21" s="724"/>
      <c r="AJ21" s="724"/>
      <c r="AK21" s="724"/>
      <c r="AL21" s="666" t="s">
        <v>127</v>
      </c>
      <c r="AM21" s="667"/>
      <c r="AN21" s="667"/>
      <c r="AO21" s="725"/>
      <c r="AP21" s="769" t="s">
        <v>277</v>
      </c>
      <c r="AQ21" s="776"/>
      <c r="AR21" s="776"/>
      <c r="AS21" s="776"/>
      <c r="AT21" s="776"/>
      <c r="AU21" s="776"/>
      <c r="AV21" s="776"/>
      <c r="AW21" s="776"/>
      <c r="AX21" s="776"/>
      <c r="AY21" s="776"/>
      <c r="AZ21" s="776"/>
      <c r="BA21" s="776"/>
      <c r="BB21" s="776"/>
      <c r="BC21" s="776"/>
      <c r="BD21" s="776"/>
      <c r="BE21" s="776"/>
      <c r="BF21" s="771"/>
      <c r="BG21" s="661" t="s">
        <v>227</v>
      </c>
      <c r="BH21" s="664"/>
      <c r="BI21" s="664"/>
      <c r="BJ21" s="664"/>
      <c r="BK21" s="664"/>
      <c r="BL21" s="664"/>
      <c r="BM21" s="664"/>
      <c r="BN21" s="665"/>
      <c r="BO21" s="723" t="s">
        <v>127</v>
      </c>
      <c r="BP21" s="723"/>
      <c r="BQ21" s="723"/>
      <c r="BR21" s="723"/>
      <c r="BS21" s="669" t="s">
        <v>127</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278</v>
      </c>
      <c r="C22" s="659"/>
      <c r="D22" s="659"/>
      <c r="E22" s="659"/>
      <c r="F22" s="659"/>
      <c r="G22" s="659"/>
      <c r="H22" s="659"/>
      <c r="I22" s="659"/>
      <c r="J22" s="659"/>
      <c r="K22" s="659"/>
      <c r="L22" s="659"/>
      <c r="M22" s="659"/>
      <c r="N22" s="659"/>
      <c r="O22" s="659"/>
      <c r="P22" s="659"/>
      <c r="Q22" s="660"/>
      <c r="R22" s="661">
        <v>741932</v>
      </c>
      <c r="S22" s="664"/>
      <c r="T22" s="664"/>
      <c r="U22" s="664"/>
      <c r="V22" s="664"/>
      <c r="W22" s="664"/>
      <c r="X22" s="664"/>
      <c r="Y22" s="665"/>
      <c r="Z22" s="723">
        <v>45.3</v>
      </c>
      <c r="AA22" s="723"/>
      <c r="AB22" s="723"/>
      <c r="AC22" s="723"/>
      <c r="AD22" s="724">
        <v>583671</v>
      </c>
      <c r="AE22" s="724"/>
      <c r="AF22" s="724"/>
      <c r="AG22" s="724"/>
      <c r="AH22" s="724"/>
      <c r="AI22" s="724"/>
      <c r="AJ22" s="724"/>
      <c r="AK22" s="724"/>
      <c r="AL22" s="666">
        <v>99.7</v>
      </c>
      <c r="AM22" s="667"/>
      <c r="AN22" s="667"/>
      <c r="AO22" s="725"/>
      <c r="AP22" s="769" t="s">
        <v>279</v>
      </c>
      <c r="AQ22" s="776"/>
      <c r="AR22" s="776"/>
      <c r="AS22" s="776"/>
      <c r="AT22" s="776"/>
      <c r="AU22" s="776"/>
      <c r="AV22" s="776"/>
      <c r="AW22" s="776"/>
      <c r="AX22" s="776"/>
      <c r="AY22" s="776"/>
      <c r="AZ22" s="776"/>
      <c r="BA22" s="776"/>
      <c r="BB22" s="776"/>
      <c r="BC22" s="776"/>
      <c r="BD22" s="776"/>
      <c r="BE22" s="776"/>
      <c r="BF22" s="771"/>
      <c r="BG22" s="661" t="s">
        <v>127</v>
      </c>
      <c r="BH22" s="664"/>
      <c r="BI22" s="664"/>
      <c r="BJ22" s="664"/>
      <c r="BK22" s="664"/>
      <c r="BL22" s="664"/>
      <c r="BM22" s="664"/>
      <c r="BN22" s="665"/>
      <c r="BO22" s="723" t="s">
        <v>227</v>
      </c>
      <c r="BP22" s="723"/>
      <c r="BQ22" s="723"/>
      <c r="BR22" s="723"/>
      <c r="BS22" s="669" t="s">
        <v>143</v>
      </c>
      <c r="BT22" s="664"/>
      <c r="BU22" s="664"/>
      <c r="BV22" s="664"/>
      <c r="BW22" s="664"/>
      <c r="BX22" s="664"/>
      <c r="BY22" s="664"/>
      <c r="BZ22" s="664"/>
      <c r="CA22" s="664"/>
      <c r="CB22" s="704"/>
      <c r="CD22" s="778" t="s">
        <v>280</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281</v>
      </c>
      <c r="C23" s="659"/>
      <c r="D23" s="659"/>
      <c r="E23" s="659"/>
      <c r="F23" s="659"/>
      <c r="G23" s="659"/>
      <c r="H23" s="659"/>
      <c r="I23" s="659"/>
      <c r="J23" s="659"/>
      <c r="K23" s="659"/>
      <c r="L23" s="659"/>
      <c r="M23" s="659"/>
      <c r="N23" s="659"/>
      <c r="O23" s="659"/>
      <c r="P23" s="659"/>
      <c r="Q23" s="660"/>
      <c r="R23" s="661" t="s">
        <v>143</v>
      </c>
      <c r="S23" s="664"/>
      <c r="T23" s="664"/>
      <c r="U23" s="664"/>
      <c r="V23" s="664"/>
      <c r="W23" s="664"/>
      <c r="X23" s="664"/>
      <c r="Y23" s="665"/>
      <c r="Z23" s="723" t="s">
        <v>143</v>
      </c>
      <c r="AA23" s="723"/>
      <c r="AB23" s="723"/>
      <c r="AC23" s="723"/>
      <c r="AD23" s="724" t="s">
        <v>227</v>
      </c>
      <c r="AE23" s="724"/>
      <c r="AF23" s="724"/>
      <c r="AG23" s="724"/>
      <c r="AH23" s="724"/>
      <c r="AI23" s="724"/>
      <c r="AJ23" s="724"/>
      <c r="AK23" s="724"/>
      <c r="AL23" s="666" t="s">
        <v>127</v>
      </c>
      <c r="AM23" s="667"/>
      <c r="AN23" s="667"/>
      <c r="AO23" s="725"/>
      <c r="AP23" s="769" t="s">
        <v>282</v>
      </c>
      <c r="AQ23" s="776"/>
      <c r="AR23" s="776"/>
      <c r="AS23" s="776"/>
      <c r="AT23" s="776"/>
      <c r="AU23" s="776"/>
      <c r="AV23" s="776"/>
      <c r="AW23" s="776"/>
      <c r="AX23" s="776"/>
      <c r="AY23" s="776"/>
      <c r="AZ23" s="776"/>
      <c r="BA23" s="776"/>
      <c r="BB23" s="776"/>
      <c r="BC23" s="776"/>
      <c r="BD23" s="776"/>
      <c r="BE23" s="776"/>
      <c r="BF23" s="771"/>
      <c r="BG23" s="661" t="s">
        <v>143</v>
      </c>
      <c r="BH23" s="664"/>
      <c r="BI23" s="664"/>
      <c r="BJ23" s="664"/>
      <c r="BK23" s="664"/>
      <c r="BL23" s="664"/>
      <c r="BM23" s="664"/>
      <c r="BN23" s="665"/>
      <c r="BO23" s="723" t="s">
        <v>227</v>
      </c>
      <c r="BP23" s="723"/>
      <c r="BQ23" s="723"/>
      <c r="BR23" s="723"/>
      <c r="BS23" s="669" t="s">
        <v>143</v>
      </c>
      <c r="BT23" s="664"/>
      <c r="BU23" s="664"/>
      <c r="BV23" s="664"/>
      <c r="BW23" s="664"/>
      <c r="BX23" s="664"/>
      <c r="BY23" s="664"/>
      <c r="BZ23" s="664"/>
      <c r="CA23" s="664"/>
      <c r="CB23" s="704"/>
      <c r="CD23" s="778" t="s">
        <v>221</v>
      </c>
      <c r="CE23" s="779"/>
      <c r="CF23" s="779"/>
      <c r="CG23" s="779"/>
      <c r="CH23" s="779"/>
      <c r="CI23" s="779"/>
      <c r="CJ23" s="779"/>
      <c r="CK23" s="779"/>
      <c r="CL23" s="779"/>
      <c r="CM23" s="779"/>
      <c r="CN23" s="779"/>
      <c r="CO23" s="779"/>
      <c r="CP23" s="779"/>
      <c r="CQ23" s="780"/>
      <c r="CR23" s="778" t="s">
        <v>283</v>
      </c>
      <c r="CS23" s="779"/>
      <c r="CT23" s="779"/>
      <c r="CU23" s="779"/>
      <c r="CV23" s="779"/>
      <c r="CW23" s="779"/>
      <c r="CX23" s="779"/>
      <c r="CY23" s="780"/>
      <c r="CZ23" s="778" t="s">
        <v>284</v>
      </c>
      <c r="DA23" s="779"/>
      <c r="DB23" s="779"/>
      <c r="DC23" s="780"/>
      <c r="DD23" s="778" t="s">
        <v>285</v>
      </c>
      <c r="DE23" s="779"/>
      <c r="DF23" s="779"/>
      <c r="DG23" s="779"/>
      <c r="DH23" s="779"/>
      <c r="DI23" s="779"/>
      <c r="DJ23" s="779"/>
      <c r="DK23" s="780"/>
      <c r="DL23" s="787" t="s">
        <v>286</v>
      </c>
      <c r="DM23" s="788"/>
      <c r="DN23" s="788"/>
      <c r="DO23" s="788"/>
      <c r="DP23" s="788"/>
      <c r="DQ23" s="788"/>
      <c r="DR23" s="788"/>
      <c r="DS23" s="788"/>
      <c r="DT23" s="788"/>
      <c r="DU23" s="788"/>
      <c r="DV23" s="789"/>
      <c r="DW23" s="778" t="s">
        <v>287</v>
      </c>
      <c r="DX23" s="779"/>
      <c r="DY23" s="779"/>
      <c r="DZ23" s="779"/>
      <c r="EA23" s="779"/>
      <c r="EB23" s="779"/>
      <c r="EC23" s="780"/>
    </row>
    <row r="24" spans="2:133" ht="11.25" customHeight="1">
      <c r="B24" s="658" t="s">
        <v>288</v>
      </c>
      <c r="C24" s="659"/>
      <c r="D24" s="659"/>
      <c r="E24" s="659"/>
      <c r="F24" s="659"/>
      <c r="G24" s="659"/>
      <c r="H24" s="659"/>
      <c r="I24" s="659"/>
      <c r="J24" s="659"/>
      <c r="K24" s="659"/>
      <c r="L24" s="659"/>
      <c r="M24" s="659"/>
      <c r="N24" s="659"/>
      <c r="O24" s="659"/>
      <c r="P24" s="659"/>
      <c r="Q24" s="660"/>
      <c r="R24" s="661">
        <v>673</v>
      </c>
      <c r="S24" s="664"/>
      <c r="T24" s="664"/>
      <c r="U24" s="664"/>
      <c r="V24" s="664"/>
      <c r="W24" s="664"/>
      <c r="X24" s="664"/>
      <c r="Y24" s="665"/>
      <c r="Z24" s="723">
        <v>0</v>
      </c>
      <c r="AA24" s="723"/>
      <c r="AB24" s="723"/>
      <c r="AC24" s="723"/>
      <c r="AD24" s="724" t="s">
        <v>227</v>
      </c>
      <c r="AE24" s="724"/>
      <c r="AF24" s="724"/>
      <c r="AG24" s="724"/>
      <c r="AH24" s="724"/>
      <c r="AI24" s="724"/>
      <c r="AJ24" s="724"/>
      <c r="AK24" s="724"/>
      <c r="AL24" s="666" t="s">
        <v>227</v>
      </c>
      <c r="AM24" s="667"/>
      <c r="AN24" s="667"/>
      <c r="AO24" s="725"/>
      <c r="AP24" s="769" t="s">
        <v>289</v>
      </c>
      <c r="AQ24" s="776"/>
      <c r="AR24" s="776"/>
      <c r="AS24" s="776"/>
      <c r="AT24" s="776"/>
      <c r="AU24" s="776"/>
      <c r="AV24" s="776"/>
      <c r="AW24" s="776"/>
      <c r="AX24" s="776"/>
      <c r="AY24" s="776"/>
      <c r="AZ24" s="776"/>
      <c r="BA24" s="776"/>
      <c r="BB24" s="776"/>
      <c r="BC24" s="776"/>
      <c r="BD24" s="776"/>
      <c r="BE24" s="776"/>
      <c r="BF24" s="771"/>
      <c r="BG24" s="661" t="s">
        <v>127</v>
      </c>
      <c r="BH24" s="664"/>
      <c r="BI24" s="664"/>
      <c r="BJ24" s="664"/>
      <c r="BK24" s="664"/>
      <c r="BL24" s="664"/>
      <c r="BM24" s="664"/>
      <c r="BN24" s="665"/>
      <c r="BO24" s="723" t="s">
        <v>227</v>
      </c>
      <c r="BP24" s="723"/>
      <c r="BQ24" s="723"/>
      <c r="BR24" s="723"/>
      <c r="BS24" s="669" t="s">
        <v>127</v>
      </c>
      <c r="BT24" s="664"/>
      <c r="BU24" s="664"/>
      <c r="BV24" s="664"/>
      <c r="BW24" s="664"/>
      <c r="BX24" s="664"/>
      <c r="BY24" s="664"/>
      <c r="BZ24" s="664"/>
      <c r="CA24" s="664"/>
      <c r="CB24" s="704"/>
      <c r="CD24" s="732" t="s">
        <v>290</v>
      </c>
      <c r="CE24" s="733"/>
      <c r="CF24" s="733"/>
      <c r="CG24" s="733"/>
      <c r="CH24" s="733"/>
      <c r="CI24" s="733"/>
      <c r="CJ24" s="733"/>
      <c r="CK24" s="733"/>
      <c r="CL24" s="733"/>
      <c r="CM24" s="733"/>
      <c r="CN24" s="733"/>
      <c r="CO24" s="733"/>
      <c r="CP24" s="733"/>
      <c r="CQ24" s="734"/>
      <c r="CR24" s="726">
        <v>415862</v>
      </c>
      <c r="CS24" s="727"/>
      <c r="CT24" s="727"/>
      <c r="CU24" s="727"/>
      <c r="CV24" s="727"/>
      <c r="CW24" s="727"/>
      <c r="CX24" s="727"/>
      <c r="CY24" s="773"/>
      <c r="CZ24" s="774">
        <v>26.6</v>
      </c>
      <c r="DA24" s="743"/>
      <c r="DB24" s="743"/>
      <c r="DC24" s="777"/>
      <c r="DD24" s="772">
        <v>383314</v>
      </c>
      <c r="DE24" s="727"/>
      <c r="DF24" s="727"/>
      <c r="DG24" s="727"/>
      <c r="DH24" s="727"/>
      <c r="DI24" s="727"/>
      <c r="DJ24" s="727"/>
      <c r="DK24" s="773"/>
      <c r="DL24" s="772">
        <v>366162</v>
      </c>
      <c r="DM24" s="727"/>
      <c r="DN24" s="727"/>
      <c r="DO24" s="727"/>
      <c r="DP24" s="727"/>
      <c r="DQ24" s="727"/>
      <c r="DR24" s="727"/>
      <c r="DS24" s="727"/>
      <c r="DT24" s="727"/>
      <c r="DU24" s="727"/>
      <c r="DV24" s="773"/>
      <c r="DW24" s="774">
        <v>60.4</v>
      </c>
      <c r="DX24" s="743"/>
      <c r="DY24" s="743"/>
      <c r="DZ24" s="743"/>
      <c r="EA24" s="743"/>
      <c r="EB24" s="743"/>
      <c r="EC24" s="775"/>
    </row>
    <row r="25" spans="2:133" ht="11.25" customHeight="1">
      <c r="B25" s="658" t="s">
        <v>291</v>
      </c>
      <c r="C25" s="659"/>
      <c r="D25" s="659"/>
      <c r="E25" s="659"/>
      <c r="F25" s="659"/>
      <c r="G25" s="659"/>
      <c r="H25" s="659"/>
      <c r="I25" s="659"/>
      <c r="J25" s="659"/>
      <c r="K25" s="659"/>
      <c r="L25" s="659"/>
      <c r="M25" s="659"/>
      <c r="N25" s="659"/>
      <c r="O25" s="659"/>
      <c r="P25" s="659"/>
      <c r="Q25" s="660"/>
      <c r="R25" s="661">
        <v>20398</v>
      </c>
      <c r="S25" s="664"/>
      <c r="T25" s="664"/>
      <c r="U25" s="664"/>
      <c r="V25" s="664"/>
      <c r="W25" s="664"/>
      <c r="X25" s="664"/>
      <c r="Y25" s="665"/>
      <c r="Z25" s="723">
        <v>1.2</v>
      </c>
      <c r="AA25" s="723"/>
      <c r="AB25" s="723"/>
      <c r="AC25" s="723"/>
      <c r="AD25" s="724">
        <v>118</v>
      </c>
      <c r="AE25" s="724"/>
      <c r="AF25" s="724"/>
      <c r="AG25" s="724"/>
      <c r="AH25" s="724"/>
      <c r="AI25" s="724"/>
      <c r="AJ25" s="724"/>
      <c r="AK25" s="724"/>
      <c r="AL25" s="666">
        <v>0</v>
      </c>
      <c r="AM25" s="667"/>
      <c r="AN25" s="667"/>
      <c r="AO25" s="725"/>
      <c r="AP25" s="769" t="s">
        <v>292</v>
      </c>
      <c r="AQ25" s="776"/>
      <c r="AR25" s="776"/>
      <c r="AS25" s="776"/>
      <c r="AT25" s="776"/>
      <c r="AU25" s="776"/>
      <c r="AV25" s="776"/>
      <c r="AW25" s="776"/>
      <c r="AX25" s="776"/>
      <c r="AY25" s="776"/>
      <c r="AZ25" s="776"/>
      <c r="BA25" s="776"/>
      <c r="BB25" s="776"/>
      <c r="BC25" s="776"/>
      <c r="BD25" s="776"/>
      <c r="BE25" s="776"/>
      <c r="BF25" s="771"/>
      <c r="BG25" s="661" t="s">
        <v>143</v>
      </c>
      <c r="BH25" s="664"/>
      <c r="BI25" s="664"/>
      <c r="BJ25" s="664"/>
      <c r="BK25" s="664"/>
      <c r="BL25" s="664"/>
      <c r="BM25" s="664"/>
      <c r="BN25" s="665"/>
      <c r="BO25" s="723" t="s">
        <v>127</v>
      </c>
      <c r="BP25" s="723"/>
      <c r="BQ25" s="723"/>
      <c r="BR25" s="723"/>
      <c r="BS25" s="669" t="s">
        <v>227</v>
      </c>
      <c r="BT25" s="664"/>
      <c r="BU25" s="664"/>
      <c r="BV25" s="664"/>
      <c r="BW25" s="664"/>
      <c r="BX25" s="664"/>
      <c r="BY25" s="664"/>
      <c r="BZ25" s="664"/>
      <c r="CA25" s="664"/>
      <c r="CB25" s="704"/>
      <c r="CD25" s="705" t="s">
        <v>293</v>
      </c>
      <c r="CE25" s="702"/>
      <c r="CF25" s="702"/>
      <c r="CG25" s="702"/>
      <c r="CH25" s="702"/>
      <c r="CI25" s="702"/>
      <c r="CJ25" s="702"/>
      <c r="CK25" s="702"/>
      <c r="CL25" s="702"/>
      <c r="CM25" s="702"/>
      <c r="CN25" s="702"/>
      <c r="CO25" s="702"/>
      <c r="CP25" s="702"/>
      <c r="CQ25" s="703"/>
      <c r="CR25" s="661">
        <v>202589</v>
      </c>
      <c r="CS25" s="662"/>
      <c r="CT25" s="662"/>
      <c r="CU25" s="662"/>
      <c r="CV25" s="662"/>
      <c r="CW25" s="662"/>
      <c r="CX25" s="662"/>
      <c r="CY25" s="663"/>
      <c r="CZ25" s="666">
        <v>13</v>
      </c>
      <c r="DA25" s="695"/>
      <c r="DB25" s="695"/>
      <c r="DC25" s="696"/>
      <c r="DD25" s="669">
        <v>186161</v>
      </c>
      <c r="DE25" s="662"/>
      <c r="DF25" s="662"/>
      <c r="DG25" s="662"/>
      <c r="DH25" s="662"/>
      <c r="DI25" s="662"/>
      <c r="DJ25" s="662"/>
      <c r="DK25" s="663"/>
      <c r="DL25" s="669">
        <v>169009</v>
      </c>
      <c r="DM25" s="662"/>
      <c r="DN25" s="662"/>
      <c r="DO25" s="662"/>
      <c r="DP25" s="662"/>
      <c r="DQ25" s="662"/>
      <c r="DR25" s="662"/>
      <c r="DS25" s="662"/>
      <c r="DT25" s="662"/>
      <c r="DU25" s="662"/>
      <c r="DV25" s="663"/>
      <c r="DW25" s="666">
        <v>27.9</v>
      </c>
      <c r="DX25" s="695"/>
      <c r="DY25" s="695"/>
      <c r="DZ25" s="695"/>
      <c r="EA25" s="695"/>
      <c r="EB25" s="695"/>
      <c r="EC25" s="697"/>
    </row>
    <row r="26" spans="2:133" ht="11.25" customHeight="1">
      <c r="B26" s="658" t="s">
        <v>294</v>
      </c>
      <c r="C26" s="659"/>
      <c r="D26" s="659"/>
      <c r="E26" s="659"/>
      <c r="F26" s="659"/>
      <c r="G26" s="659"/>
      <c r="H26" s="659"/>
      <c r="I26" s="659"/>
      <c r="J26" s="659"/>
      <c r="K26" s="659"/>
      <c r="L26" s="659"/>
      <c r="M26" s="659"/>
      <c r="N26" s="659"/>
      <c r="O26" s="659"/>
      <c r="P26" s="659"/>
      <c r="Q26" s="660"/>
      <c r="R26" s="661">
        <v>1693</v>
      </c>
      <c r="S26" s="664"/>
      <c r="T26" s="664"/>
      <c r="U26" s="664"/>
      <c r="V26" s="664"/>
      <c r="W26" s="664"/>
      <c r="X26" s="664"/>
      <c r="Y26" s="665"/>
      <c r="Z26" s="723">
        <v>0.1</v>
      </c>
      <c r="AA26" s="723"/>
      <c r="AB26" s="723"/>
      <c r="AC26" s="723"/>
      <c r="AD26" s="724" t="s">
        <v>227</v>
      </c>
      <c r="AE26" s="724"/>
      <c r="AF26" s="724"/>
      <c r="AG26" s="724"/>
      <c r="AH26" s="724"/>
      <c r="AI26" s="724"/>
      <c r="AJ26" s="724"/>
      <c r="AK26" s="724"/>
      <c r="AL26" s="666" t="s">
        <v>127</v>
      </c>
      <c r="AM26" s="667"/>
      <c r="AN26" s="667"/>
      <c r="AO26" s="725"/>
      <c r="AP26" s="769" t="s">
        <v>295</v>
      </c>
      <c r="AQ26" s="770"/>
      <c r="AR26" s="770"/>
      <c r="AS26" s="770"/>
      <c r="AT26" s="770"/>
      <c r="AU26" s="770"/>
      <c r="AV26" s="770"/>
      <c r="AW26" s="770"/>
      <c r="AX26" s="770"/>
      <c r="AY26" s="770"/>
      <c r="AZ26" s="770"/>
      <c r="BA26" s="770"/>
      <c r="BB26" s="770"/>
      <c r="BC26" s="770"/>
      <c r="BD26" s="770"/>
      <c r="BE26" s="770"/>
      <c r="BF26" s="771"/>
      <c r="BG26" s="661" t="s">
        <v>127</v>
      </c>
      <c r="BH26" s="664"/>
      <c r="BI26" s="664"/>
      <c r="BJ26" s="664"/>
      <c r="BK26" s="664"/>
      <c r="BL26" s="664"/>
      <c r="BM26" s="664"/>
      <c r="BN26" s="665"/>
      <c r="BO26" s="723" t="s">
        <v>127</v>
      </c>
      <c r="BP26" s="723"/>
      <c r="BQ26" s="723"/>
      <c r="BR26" s="723"/>
      <c r="BS26" s="669" t="s">
        <v>227</v>
      </c>
      <c r="BT26" s="664"/>
      <c r="BU26" s="664"/>
      <c r="BV26" s="664"/>
      <c r="BW26" s="664"/>
      <c r="BX26" s="664"/>
      <c r="BY26" s="664"/>
      <c r="BZ26" s="664"/>
      <c r="CA26" s="664"/>
      <c r="CB26" s="704"/>
      <c r="CD26" s="705" t="s">
        <v>296</v>
      </c>
      <c r="CE26" s="702"/>
      <c r="CF26" s="702"/>
      <c r="CG26" s="702"/>
      <c r="CH26" s="702"/>
      <c r="CI26" s="702"/>
      <c r="CJ26" s="702"/>
      <c r="CK26" s="702"/>
      <c r="CL26" s="702"/>
      <c r="CM26" s="702"/>
      <c r="CN26" s="702"/>
      <c r="CO26" s="702"/>
      <c r="CP26" s="702"/>
      <c r="CQ26" s="703"/>
      <c r="CR26" s="661">
        <v>86526</v>
      </c>
      <c r="CS26" s="664"/>
      <c r="CT26" s="664"/>
      <c r="CU26" s="664"/>
      <c r="CV26" s="664"/>
      <c r="CW26" s="664"/>
      <c r="CX26" s="664"/>
      <c r="CY26" s="665"/>
      <c r="CZ26" s="666">
        <v>5.5</v>
      </c>
      <c r="DA26" s="695"/>
      <c r="DB26" s="695"/>
      <c r="DC26" s="696"/>
      <c r="DD26" s="669">
        <v>76716</v>
      </c>
      <c r="DE26" s="664"/>
      <c r="DF26" s="664"/>
      <c r="DG26" s="664"/>
      <c r="DH26" s="664"/>
      <c r="DI26" s="664"/>
      <c r="DJ26" s="664"/>
      <c r="DK26" s="665"/>
      <c r="DL26" s="669" t="s">
        <v>227</v>
      </c>
      <c r="DM26" s="664"/>
      <c r="DN26" s="664"/>
      <c r="DO26" s="664"/>
      <c r="DP26" s="664"/>
      <c r="DQ26" s="664"/>
      <c r="DR26" s="664"/>
      <c r="DS26" s="664"/>
      <c r="DT26" s="664"/>
      <c r="DU26" s="664"/>
      <c r="DV26" s="665"/>
      <c r="DW26" s="666" t="s">
        <v>143</v>
      </c>
      <c r="DX26" s="695"/>
      <c r="DY26" s="695"/>
      <c r="DZ26" s="695"/>
      <c r="EA26" s="695"/>
      <c r="EB26" s="695"/>
      <c r="EC26" s="697"/>
    </row>
    <row r="27" spans="2:133" ht="11.25" customHeight="1">
      <c r="B27" s="658" t="s">
        <v>297</v>
      </c>
      <c r="C27" s="659"/>
      <c r="D27" s="659"/>
      <c r="E27" s="659"/>
      <c r="F27" s="659"/>
      <c r="G27" s="659"/>
      <c r="H27" s="659"/>
      <c r="I27" s="659"/>
      <c r="J27" s="659"/>
      <c r="K27" s="659"/>
      <c r="L27" s="659"/>
      <c r="M27" s="659"/>
      <c r="N27" s="659"/>
      <c r="O27" s="659"/>
      <c r="P27" s="659"/>
      <c r="Q27" s="660"/>
      <c r="R27" s="661">
        <v>145898</v>
      </c>
      <c r="S27" s="664"/>
      <c r="T27" s="664"/>
      <c r="U27" s="664"/>
      <c r="V27" s="664"/>
      <c r="W27" s="664"/>
      <c r="X27" s="664"/>
      <c r="Y27" s="665"/>
      <c r="Z27" s="723">
        <v>8.9</v>
      </c>
      <c r="AA27" s="723"/>
      <c r="AB27" s="723"/>
      <c r="AC27" s="723"/>
      <c r="AD27" s="724" t="s">
        <v>227</v>
      </c>
      <c r="AE27" s="724"/>
      <c r="AF27" s="724"/>
      <c r="AG27" s="724"/>
      <c r="AH27" s="724"/>
      <c r="AI27" s="724"/>
      <c r="AJ27" s="724"/>
      <c r="AK27" s="724"/>
      <c r="AL27" s="666" t="s">
        <v>227</v>
      </c>
      <c r="AM27" s="667"/>
      <c r="AN27" s="667"/>
      <c r="AO27" s="725"/>
      <c r="AP27" s="658" t="s">
        <v>298</v>
      </c>
      <c r="AQ27" s="659"/>
      <c r="AR27" s="659"/>
      <c r="AS27" s="659"/>
      <c r="AT27" s="659"/>
      <c r="AU27" s="659"/>
      <c r="AV27" s="659"/>
      <c r="AW27" s="659"/>
      <c r="AX27" s="659"/>
      <c r="AY27" s="659"/>
      <c r="AZ27" s="659"/>
      <c r="BA27" s="659"/>
      <c r="BB27" s="659"/>
      <c r="BC27" s="659"/>
      <c r="BD27" s="659"/>
      <c r="BE27" s="659"/>
      <c r="BF27" s="660"/>
      <c r="BG27" s="661">
        <v>70278</v>
      </c>
      <c r="BH27" s="664"/>
      <c r="BI27" s="664"/>
      <c r="BJ27" s="664"/>
      <c r="BK27" s="664"/>
      <c r="BL27" s="664"/>
      <c r="BM27" s="664"/>
      <c r="BN27" s="665"/>
      <c r="BO27" s="723">
        <v>100</v>
      </c>
      <c r="BP27" s="723"/>
      <c r="BQ27" s="723"/>
      <c r="BR27" s="723"/>
      <c r="BS27" s="669" t="s">
        <v>227</v>
      </c>
      <c r="BT27" s="664"/>
      <c r="BU27" s="664"/>
      <c r="BV27" s="664"/>
      <c r="BW27" s="664"/>
      <c r="BX27" s="664"/>
      <c r="BY27" s="664"/>
      <c r="BZ27" s="664"/>
      <c r="CA27" s="664"/>
      <c r="CB27" s="704"/>
      <c r="CD27" s="705" t="s">
        <v>299</v>
      </c>
      <c r="CE27" s="702"/>
      <c r="CF27" s="702"/>
      <c r="CG27" s="702"/>
      <c r="CH27" s="702"/>
      <c r="CI27" s="702"/>
      <c r="CJ27" s="702"/>
      <c r="CK27" s="702"/>
      <c r="CL27" s="702"/>
      <c r="CM27" s="702"/>
      <c r="CN27" s="702"/>
      <c r="CO27" s="702"/>
      <c r="CP27" s="702"/>
      <c r="CQ27" s="703"/>
      <c r="CR27" s="661">
        <v>20738</v>
      </c>
      <c r="CS27" s="662"/>
      <c r="CT27" s="662"/>
      <c r="CU27" s="662"/>
      <c r="CV27" s="662"/>
      <c r="CW27" s="662"/>
      <c r="CX27" s="662"/>
      <c r="CY27" s="663"/>
      <c r="CZ27" s="666">
        <v>1.3</v>
      </c>
      <c r="DA27" s="695"/>
      <c r="DB27" s="695"/>
      <c r="DC27" s="696"/>
      <c r="DD27" s="669">
        <v>7794</v>
      </c>
      <c r="DE27" s="662"/>
      <c r="DF27" s="662"/>
      <c r="DG27" s="662"/>
      <c r="DH27" s="662"/>
      <c r="DI27" s="662"/>
      <c r="DJ27" s="662"/>
      <c r="DK27" s="663"/>
      <c r="DL27" s="669">
        <v>7794</v>
      </c>
      <c r="DM27" s="662"/>
      <c r="DN27" s="662"/>
      <c r="DO27" s="662"/>
      <c r="DP27" s="662"/>
      <c r="DQ27" s="662"/>
      <c r="DR27" s="662"/>
      <c r="DS27" s="662"/>
      <c r="DT27" s="662"/>
      <c r="DU27" s="662"/>
      <c r="DV27" s="663"/>
      <c r="DW27" s="666">
        <v>1.3</v>
      </c>
      <c r="DX27" s="695"/>
      <c r="DY27" s="695"/>
      <c r="DZ27" s="695"/>
      <c r="EA27" s="695"/>
      <c r="EB27" s="695"/>
      <c r="EC27" s="697"/>
    </row>
    <row r="28" spans="2:133" ht="11.25" customHeight="1">
      <c r="B28" s="766" t="s">
        <v>300</v>
      </c>
      <c r="C28" s="767"/>
      <c r="D28" s="767"/>
      <c r="E28" s="767"/>
      <c r="F28" s="767"/>
      <c r="G28" s="767"/>
      <c r="H28" s="767"/>
      <c r="I28" s="767"/>
      <c r="J28" s="767"/>
      <c r="K28" s="767"/>
      <c r="L28" s="767"/>
      <c r="M28" s="767"/>
      <c r="N28" s="767"/>
      <c r="O28" s="767"/>
      <c r="P28" s="767"/>
      <c r="Q28" s="768"/>
      <c r="R28" s="661" t="s">
        <v>143</v>
      </c>
      <c r="S28" s="664"/>
      <c r="T28" s="664"/>
      <c r="U28" s="664"/>
      <c r="V28" s="664"/>
      <c r="W28" s="664"/>
      <c r="X28" s="664"/>
      <c r="Y28" s="665"/>
      <c r="Z28" s="723" t="s">
        <v>143</v>
      </c>
      <c r="AA28" s="723"/>
      <c r="AB28" s="723"/>
      <c r="AC28" s="723"/>
      <c r="AD28" s="724" t="s">
        <v>143</v>
      </c>
      <c r="AE28" s="724"/>
      <c r="AF28" s="724"/>
      <c r="AG28" s="724"/>
      <c r="AH28" s="724"/>
      <c r="AI28" s="724"/>
      <c r="AJ28" s="724"/>
      <c r="AK28" s="724"/>
      <c r="AL28" s="666" t="s">
        <v>227</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301</v>
      </c>
      <c r="CE28" s="702"/>
      <c r="CF28" s="702"/>
      <c r="CG28" s="702"/>
      <c r="CH28" s="702"/>
      <c r="CI28" s="702"/>
      <c r="CJ28" s="702"/>
      <c r="CK28" s="702"/>
      <c r="CL28" s="702"/>
      <c r="CM28" s="702"/>
      <c r="CN28" s="702"/>
      <c r="CO28" s="702"/>
      <c r="CP28" s="702"/>
      <c r="CQ28" s="703"/>
      <c r="CR28" s="661">
        <v>192535</v>
      </c>
      <c r="CS28" s="664"/>
      <c r="CT28" s="664"/>
      <c r="CU28" s="664"/>
      <c r="CV28" s="664"/>
      <c r="CW28" s="664"/>
      <c r="CX28" s="664"/>
      <c r="CY28" s="665"/>
      <c r="CZ28" s="666">
        <v>12.3</v>
      </c>
      <c r="DA28" s="695"/>
      <c r="DB28" s="695"/>
      <c r="DC28" s="696"/>
      <c r="DD28" s="669">
        <v>189359</v>
      </c>
      <c r="DE28" s="664"/>
      <c r="DF28" s="664"/>
      <c r="DG28" s="664"/>
      <c r="DH28" s="664"/>
      <c r="DI28" s="664"/>
      <c r="DJ28" s="664"/>
      <c r="DK28" s="665"/>
      <c r="DL28" s="669">
        <v>189359</v>
      </c>
      <c r="DM28" s="664"/>
      <c r="DN28" s="664"/>
      <c r="DO28" s="664"/>
      <c r="DP28" s="664"/>
      <c r="DQ28" s="664"/>
      <c r="DR28" s="664"/>
      <c r="DS28" s="664"/>
      <c r="DT28" s="664"/>
      <c r="DU28" s="664"/>
      <c r="DV28" s="665"/>
      <c r="DW28" s="666">
        <v>31.2</v>
      </c>
      <c r="DX28" s="695"/>
      <c r="DY28" s="695"/>
      <c r="DZ28" s="695"/>
      <c r="EA28" s="695"/>
      <c r="EB28" s="695"/>
      <c r="EC28" s="697"/>
    </row>
    <row r="29" spans="2:133" ht="11.25" customHeight="1">
      <c r="B29" s="658" t="s">
        <v>302</v>
      </c>
      <c r="C29" s="659"/>
      <c r="D29" s="659"/>
      <c r="E29" s="659"/>
      <c r="F29" s="659"/>
      <c r="G29" s="659"/>
      <c r="H29" s="659"/>
      <c r="I29" s="659"/>
      <c r="J29" s="659"/>
      <c r="K29" s="659"/>
      <c r="L29" s="659"/>
      <c r="M29" s="659"/>
      <c r="N29" s="659"/>
      <c r="O29" s="659"/>
      <c r="P29" s="659"/>
      <c r="Q29" s="660"/>
      <c r="R29" s="661">
        <v>74118</v>
      </c>
      <c r="S29" s="664"/>
      <c r="T29" s="664"/>
      <c r="U29" s="664"/>
      <c r="V29" s="664"/>
      <c r="W29" s="664"/>
      <c r="X29" s="664"/>
      <c r="Y29" s="665"/>
      <c r="Z29" s="723">
        <v>4.5</v>
      </c>
      <c r="AA29" s="723"/>
      <c r="AB29" s="723"/>
      <c r="AC29" s="723"/>
      <c r="AD29" s="724" t="s">
        <v>143</v>
      </c>
      <c r="AE29" s="724"/>
      <c r="AF29" s="724"/>
      <c r="AG29" s="724"/>
      <c r="AH29" s="724"/>
      <c r="AI29" s="724"/>
      <c r="AJ29" s="724"/>
      <c r="AK29" s="724"/>
      <c r="AL29" s="666" t="s">
        <v>227</v>
      </c>
      <c r="AM29" s="667"/>
      <c r="AN29" s="667"/>
      <c r="AO29" s="725"/>
      <c r="AP29" s="735" t="s">
        <v>221</v>
      </c>
      <c r="AQ29" s="736"/>
      <c r="AR29" s="736"/>
      <c r="AS29" s="736"/>
      <c r="AT29" s="736"/>
      <c r="AU29" s="736"/>
      <c r="AV29" s="736"/>
      <c r="AW29" s="736"/>
      <c r="AX29" s="736"/>
      <c r="AY29" s="736"/>
      <c r="AZ29" s="736"/>
      <c r="BA29" s="736"/>
      <c r="BB29" s="736"/>
      <c r="BC29" s="736"/>
      <c r="BD29" s="736"/>
      <c r="BE29" s="736"/>
      <c r="BF29" s="737"/>
      <c r="BG29" s="735" t="s">
        <v>303</v>
      </c>
      <c r="BH29" s="763"/>
      <c r="BI29" s="763"/>
      <c r="BJ29" s="763"/>
      <c r="BK29" s="763"/>
      <c r="BL29" s="763"/>
      <c r="BM29" s="763"/>
      <c r="BN29" s="763"/>
      <c r="BO29" s="763"/>
      <c r="BP29" s="763"/>
      <c r="BQ29" s="764"/>
      <c r="BR29" s="735" t="s">
        <v>304</v>
      </c>
      <c r="BS29" s="763"/>
      <c r="BT29" s="763"/>
      <c r="BU29" s="763"/>
      <c r="BV29" s="763"/>
      <c r="BW29" s="763"/>
      <c r="BX29" s="763"/>
      <c r="BY29" s="763"/>
      <c r="BZ29" s="763"/>
      <c r="CA29" s="763"/>
      <c r="CB29" s="764"/>
      <c r="CD29" s="745" t="s">
        <v>305</v>
      </c>
      <c r="CE29" s="746"/>
      <c r="CF29" s="705" t="s">
        <v>70</v>
      </c>
      <c r="CG29" s="702"/>
      <c r="CH29" s="702"/>
      <c r="CI29" s="702"/>
      <c r="CJ29" s="702"/>
      <c r="CK29" s="702"/>
      <c r="CL29" s="702"/>
      <c r="CM29" s="702"/>
      <c r="CN29" s="702"/>
      <c r="CO29" s="702"/>
      <c r="CP29" s="702"/>
      <c r="CQ29" s="703"/>
      <c r="CR29" s="661">
        <v>192394</v>
      </c>
      <c r="CS29" s="662"/>
      <c r="CT29" s="662"/>
      <c r="CU29" s="662"/>
      <c r="CV29" s="662"/>
      <c r="CW29" s="662"/>
      <c r="CX29" s="662"/>
      <c r="CY29" s="663"/>
      <c r="CZ29" s="666">
        <v>12.3</v>
      </c>
      <c r="DA29" s="695"/>
      <c r="DB29" s="695"/>
      <c r="DC29" s="696"/>
      <c r="DD29" s="669">
        <v>189218</v>
      </c>
      <c r="DE29" s="662"/>
      <c r="DF29" s="662"/>
      <c r="DG29" s="662"/>
      <c r="DH29" s="662"/>
      <c r="DI29" s="662"/>
      <c r="DJ29" s="662"/>
      <c r="DK29" s="663"/>
      <c r="DL29" s="669">
        <v>189218</v>
      </c>
      <c r="DM29" s="662"/>
      <c r="DN29" s="662"/>
      <c r="DO29" s="662"/>
      <c r="DP29" s="662"/>
      <c r="DQ29" s="662"/>
      <c r="DR29" s="662"/>
      <c r="DS29" s="662"/>
      <c r="DT29" s="662"/>
      <c r="DU29" s="662"/>
      <c r="DV29" s="663"/>
      <c r="DW29" s="666">
        <v>31.2</v>
      </c>
      <c r="DX29" s="695"/>
      <c r="DY29" s="695"/>
      <c r="DZ29" s="695"/>
      <c r="EA29" s="695"/>
      <c r="EB29" s="695"/>
      <c r="EC29" s="697"/>
    </row>
    <row r="30" spans="2:133" ht="11.25" customHeight="1">
      <c r="B30" s="658" t="s">
        <v>306</v>
      </c>
      <c r="C30" s="659"/>
      <c r="D30" s="659"/>
      <c r="E30" s="659"/>
      <c r="F30" s="659"/>
      <c r="G30" s="659"/>
      <c r="H30" s="659"/>
      <c r="I30" s="659"/>
      <c r="J30" s="659"/>
      <c r="K30" s="659"/>
      <c r="L30" s="659"/>
      <c r="M30" s="659"/>
      <c r="N30" s="659"/>
      <c r="O30" s="659"/>
      <c r="P30" s="659"/>
      <c r="Q30" s="660"/>
      <c r="R30" s="661">
        <v>2003</v>
      </c>
      <c r="S30" s="664"/>
      <c r="T30" s="664"/>
      <c r="U30" s="664"/>
      <c r="V30" s="664"/>
      <c r="W30" s="664"/>
      <c r="X30" s="664"/>
      <c r="Y30" s="665"/>
      <c r="Z30" s="723">
        <v>0.1</v>
      </c>
      <c r="AA30" s="723"/>
      <c r="AB30" s="723"/>
      <c r="AC30" s="723"/>
      <c r="AD30" s="724">
        <v>1082</v>
      </c>
      <c r="AE30" s="724"/>
      <c r="AF30" s="724"/>
      <c r="AG30" s="724"/>
      <c r="AH30" s="724"/>
      <c r="AI30" s="724"/>
      <c r="AJ30" s="724"/>
      <c r="AK30" s="724"/>
      <c r="AL30" s="666">
        <v>0.2</v>
      </c>
      <c r="AM30" s="667"/>
      <c r="AN30" s="667"/>
      <c r="AO30" s="725"/>
      <c r="AP30" s="751" t="s">
        <v>307</v>
      </c>
      <c r="AQ30" s="752"/>
      <c r="AR30" s="752"/>
      <c r="AS30" s="752"/>
      <c r="AT30" s="757" t="s">
        <v>308</v>
      </c>
      <c r="AU30" s="230"/>
      <c r="AV30" s="230"/>
      <c r="AW30" s="230"/>
      <c r="AX30" s="760" t="s">
        <v>186</v>
      </c>
      <c r="AY30" s="761"/>
      <c r="AZ30" s="761"/>
      <c r="BA30" s="761"/>
      <c r="BB30" s="761"/>
      <c r="BC30" s="761"/>
      <c r="BD30" s="761"/>
      <c r="BE30" s="761"/>
      <c r="BF30" s="762"/>
      <c r="BG30" s="741">
        <v>99.8</v>
      </c>
      <c r="BH30" s="742"/>
      <c r="BI30" s="742"/>
      <c r="BJ30" s="742"/>
      <c r="BK30" s="742"/>
      <c r="BL30" s="742"/>
      <c r="BM30" s="743">
        <v>99.2</v>
      </c>
      <c r="BN30" s="742"/>
      <c r="BO30" s="742"/>
      <c r="BP30" s="742"/>
      <c r="BQ30" s="744"/>
      <c r="BR30" s="741">
        <v>99.5</v>
      </c>
      <c r="BS30" s="742"/>
      <c r="BT30" s="742"/>
      <c r="BU30" s="742"/>
      <c r="BV30" s="742"/>
      <c r="BW30" s="742"/>
      <c r="BX30" s="743">
        <v>99.1</v>
      </c>
      <c r="BY30" s="742"/>
      <c r="BZ30" s="742"/>
      <c r="CA30" s="742"/>
      <c r="CB30" s="744"/>
      <c r="CD30" s="747"/>
      <c r="CE30" s="748"/>
      <c r="CF30" s="705" t="s">
        <v>309</v>
      </c>
      <c r="CG30" s="702"/>
      <c r="CH30" s="702"/>
      <c r="CI30" s="702"/>
      <c r="CJ30" s="702"/>
      <c r="CK30" s="702"/>
      <c r="CL30" s="702"/>
      <c r="CM30" s="702"/>
      <c r="CN30" s="702"/>
      <c r="CO30" s="702"/>
      <c r="CP30" s="702"/>
      <c r="CQ30" s="703"/>
      <c r="CR30" s="661">
        <v>180353</v>
      </c>
      <c r="CS30" s="664"/>
      <c r="CT30" s="664"/>
      <c r="CU30" s="664"/>
      <c r="CV30" s="664"/>
      <c r="CW30" s="664"/>
      <c r="CX30" s="664"/>
      <c r="CY30" s="665"/>
      <c r="CZ30" s="666">
        <v>11.5</v>
      </c>
      <c r="DA30" s="695"/>
      <c r="DB30" s="695"/>
      <c r="DC30" s="696"/>
      <c r="DD30" s="669">
        <v>178795</v>
      </c>
      <c r="DE30" s="664"/>
      <c r="DF30" s="664"/>
      <c r="DG30" s="664"/>
      <c r="DH30" s="664"/>
      <c r="DI30" s="664"/>
      <c r="DJ30" s="664"/>
      <c r="DK30" s="665"/>
      <c r="DL30" s="669">
        <v>178795</v>
      </c>
      <c r="DM30" s="664"/>
      <c r="DN30" s="664"/>
      <c r="DO30" s="664"/>
      <c r="DP30" s="664"/>
      <c r="DQ30" s="664"/>
      <c r="DR30" s="664"/>
      <c r="DS30" s="664"/>
      <c r="DT30" s="664"/>
      <c r="DU30" s="664"/>
      <c r="DV30" s="665"/>
      <c r="DW30" s="666">
        <v>29.5</v>
      </c>
      <c r="DX30" s="695"/>
      <c r="DY30" s="695"/>
      <c r="DZ30" s="695"/>
      <c r="EA30" s="695"/>
      <c r="EB30" s="695"/>
      <c r="EC30" s="697"/>
    </row>
    <row r="31" spans="2:133" ht="11.25" customHeight="1">
      <c r="B31" s="658" t="s">
        <v>310</v>
      </c>
      <c r="C31" s="659"/>
      <c r="D31" s="659"/>
      <c r="E31" s="659"/>
      <c r="F31" s="659"/>
      <c r="G31" s="659"/>
      <c r="H31" s="659"/>
      <c r="I31" s="659"/>
      <c r="J31" s="659"/>
      <c r="K31" s="659"/>
      <c r="L31" s="659"/>
      <c r="M31" s="659"/>
      <c r="N31" s="659"/>
      <c r="O31" s="659"/>
      <c r="P31" s="659"/>
      <c r="Q31" s="660"/>
      <c r="R31" s="661">
        <v>11538</v>
      </c>
      <c r="S31" s="664"/>
      <c r="T31" s="664"/>
      <c r="U31" s="664"/>
      <c r="V31" s="664"/>
      <c r="W31" s="664"/>
      <c r="X31" s="664"/>
      <c r="Y31" s="665"/>
      <c r="Z31" s="723">
        <v>0.7</v>
      </c>
      <c r="AA31" s="723"/>
      <c r="AB31" s="723"/>
      <c r="AC31" s="723"/>
      <c r="AD31" s="724" t="s">
        <v>227</v>
      </c>
      <c r="AE31" s="724"/>
      <c r="AF31" s="724"/>
      <c r="AG31" s="724"/>
      <c r="AH31" s="724"/>
      <c r="AI31" s="724"/>
      <c r="AJ31" s="724"/>
      <c r="AK31" s="724"/>
      <c r="AL31" s="666" t="s">
        <v>127</v>
      </c>
      <c r="AM31" s="667"/>
      <c r="AN31" s="667"/>
      <c r="AO31" s="725"/>
      <c r="AP31" s="753"/>
      <c r="AQ31" s="754"/>
      <c r="AR31" s="754"/>
      <c r="AS31" s="754"/>
      <c r="AT31" s="758"/>
      <c r="AU31" s="229" t="s">
        <v>311</v>
      </c>
      <c r="AV31" s="229"/>
      <c r="AW31" s="229"/>
      <c r="AX31" s="658" t="s">
        <v>312</v>
      </c>
      <c r="AY31" s="659"/>
      <c r="AZ31" s="659"/>
      <c r="BA31" s="659"/>
      <c r="BB31" s="659"/>
      <c r="BC31" s="659"/>
      <c r="BD31" s="659"/>
      <c r="BE31" s="659"/>
      <c r="BF31" s="660"/>
      <c r="BG31" s="739">
        <v>100</v>
      </c>
      <c r="BH31" s="662"/>
      <c r="BI31" s="662"/>
      <c r="BJ31" s="662"/>
      <c r="BK31" s="662"/>
      <c r="BL31" s="662"/>
      <c r="BM31" s="667">
        <v>99.5</v>
      </c>
      <c r="BN31" s="740"/>
      <c r="BO31" s="740"/>
      <c r="BP31" s="740"/>
      <c r="BQ31" s="701"/>
      <c r="BR31" s="739">
        <v>99.2</v>
      </c>
      <c r="BS31" s="662"/>
      <c r="BT31" s="662"/>
      <c r="BU31" s="662"/>
      <c r="BV31" s="662"/>
      <c r="BW31" s="662"/>
      <c r="BX31" s="667">
        <v>98.8</v>
      </c>
      <c r="BY31" s="740"/>
      <c r="BZ31" s="740"/>
      <c r="CA31" s="740"/>
      <c r="CB31" s="701"/>
      <c r="CD31" s="747"/>
      <c r="CE31" s="748"/>
      <c r="CF31" s="705" t="s">
        <v>313</v>
      </c>
      <c r="CG31" s="702"/>
      <c r="CH31" s="702"/>
      <c r="CI31" s="702"/>
      <c r="CJ31" s="702"/>
      <c r="CK31" s="702"/>
      <c r="CL31" s="702"/>
      <c r="CM31" s="702"/>
      <c r="CN31" s="702"/>
      <c r="CO31" s="702"/>
      <c r="CP31" s="702"/>
      <c r="CQ31" s="703"/>
      <c r="CR31" s="661">
        <v>12041</v>
      </c>
      <c r="CS31" s="662"/>
      <c r="CT31" s="662"/>
      <c r="CU31" s="662"/>
      <c r="CV31" s="662"/>
      <c r="CW31" s="662"/>
      <c r="CX31" s="662"/>
      <c r="CY31" s="663"/>
      <c r="CZ31" s="666">
        <v>0.8</v>
      </c>
      <c r="DA31" s="695"/>
      <c r="DB31" s="695"/>
      <c r="DC31" s="696"/>
      <c r="DD31" s="669">
        <v>10423</v>
      </c>
      <c r="DE31" s="662"/>
      <c r="DF31" s="662"/>
      <c r="DG31" s="662"/>
      <c r="DH31" s="662"/>
      <c r="DI31" s="662"/>
      <c r="DJ31" s="662"/>
      <c r="DK31" s="663"/>
      <c r="DL31" s="669">
        <v>10423</v>
      </c>
      <c r="DM31" s="662"/>
      <c r="DN31" s="662"/>
      <c r="DO31" s="662"/>
      <c r="DP31" s="662"/>
      <c r="DQ31" s="662"/>
      <c r="DR31" s="662"/>
      <c r="DS31" s="662"/>
      <c r="DT31" s="662"/>
      <c r="DU31" s="662"/>
      <c r="DV31" s="663"/>
      <c r="DW31" s="666">
        <v>1.7</v>
      </c>
      <c r="DX31" s="695"/>
      <c r="DY31" s="695"/>
      <c r="DZ31" s="695"/>
      <c r="EA31" s="695"/>
      <c r="EB31" s="695"/>
      <c r="EC31" s="697"/>
    </row>
    <row r="32" spans="2:133" ht="11.25" customHeight="1">
      <c r="B32" s="658" t="s">
        <v>314</v>
      </c>
      <c r="C32" s="659"/>
      <c r="D32" s="659"/>
      <c r="E32" s="659"/>
      <c r="F32" s="659"/>
      <c r="G32" s="659"/>
      <c r="H32" s="659"/>
      <c r="I32" s="659"/>
      <c r="J32" s="659"/>
      <c r="K32" s="659"/>
      <c r="L32" s="659"/>
      <c r="M32" s="659"/>
      <c r="N32" s="659"/>
      <c r="O32" s="659"/>
      <c r="P32" s="659"/>
      <c r="Q32" s="660"/>
      <c r="R32" s="661">
        <v>381328</v>
      </c>
      <c r="S32" s="664"/>
      <c r="T32" s="664"/>
      <c r="U32" s="664"/>
      <c r="V32" s="664"/>
      <c r="W32" s="664"/>
      <c r="X32" s="664"/>
      <c r="Y32" s="665"/>
      <c r="Z32" s="723">
        <v>23.3</v>
      </c>
      <c r="AA32" s="723"/>
      <c r="AB32" s="723"/>
      <c r="AC32" s="723"/>
      <c r="AD32" s="724" t="s">
        <v>227</v>
      </c>
      <c r="AE32" s="724"/>
      <c r="AF32" s="724"/>
      <c r="AG32" s="724"/>
      <c r="AH32" s="724"/>
      <c r="AI32" s="724"/>
      <c r="AJ32" s="724"/>
      <c r="AK32" s="724"/>
      <c r="AL32" s="666" t="s">
        <v>127</v>
      </c>
      <c r="AM32" s="667"/>
      <c r="AN32" s="667"/>
      <c r="AO32" s="725"/>
      <c r="AP32" s="755"/>
      <c r="AQ32" s="756"/>
      <c r="AR32" s="756"/>
      <c r="AS32" s="756"/>
      <c r="AT32" s="759"/>
      <c r="AU32" s="231"/>
      <c r="AV32" s="231"/>
      <c r="AW32" s="231"/>
      <c r="AX32" s="673" t="s">
        <v>315</v>
      </c>
      <c r="AY32" s="674"/>
      <c r="AZ32" s="674"/>
      <c r="BA32" s="674"/>
      <c r="BB32" s="674"/>
      <c r="BC32" s="674"/>
      <c r="BD32" s="674"/>
      <c r="BE32" s="674"/>
      <c r="BF32" s="675"/>
      <c r="BG32" s="738">
        <v>99.6</v>
      </c>
      <c r="BH32" s="677"/>
      <c r="BI32" s="677"/>
      <c r="BJ32" s="677"/>
      <c r="BK32" s="677"/>
      <c r="BL32" s="677"/>
      <c r="BM32" s="721">
        <v>99.1</v>
      </c>
      <c r="BN32" s="677"/>
      <c r="BO32" s="677"/>
      <c r="BP32" s="677"/>
      <c r="BQ32" s="714"/>
      <c r="BR32" s="738">
        <v>99.6</v>
      </c>
      <c r="BS32" s="677"/>
      <c r="BT32" s="677"/>
      <c r="BU32" s="677"/>
      <c r="BV32" s="677"/>
      <c r="BW32" s="677"/>
      <c r="BX32" s="721">
        <v>99.2</v>
      </c>
      <c r="BY32" s="677"/>
      <c r="BZ32" s="677"/>
      <c r="CA32" s="677"/>
      <c r="CB32" s="714"/>
      <c r="CD32" s="749"/>
      <c r="CE32" s="750"/>
      <c r="CF32" s="705" t="s">
        <v>316</v>
      </c>
      <c r="CG32" s="702"/>
      <c r="CH32" s="702"/>
      <c r="CI32" s="702"/>
      <c r="CJ32" s="702"/>
      <c r="CK32" s="702"/>
      <c r="CL32" s="702"/>
      <c r="CM32" s="702"/>
      <c r="CN32" s="702"/>
      <c r="CO32" s="702"/>
      <c r="CP32" s="702"/>
      <c r="CQ32" s="703"/>
      <c r="CR32" s="661">
        <v>141</v>
      </c>
      <c r="CS32" s="664"/>
      <c r="CT32" s="664"/>
      <c r="CU32" s="664"/>
      <c r="CV32" s="664"/>
      <c r="CW32" s="664"/>
      <c r="CX32" s="664"/>
      <c r="CY32" s="665"/>
      <c r="CZ32" s="666">
        <v>0</v>
      </c>
      <c r="DA32" s="695"/>
      <c r="DB32" s="695"/>
      <c r="DC32" s="696"/>
      <c r="DD32" s="669">
        <v>141</v>
      </c>
      <c r="DE32" s="664"/>
      <c r="DF32" s="664"/>
      <c r="DG32" s="664"/>
      <c r="DH32" s="664"/>
      <c r="DI32" s="664"/>
      <c r="DJ32" s="664"/>
      <c r="DK32" s="665"/>
      <c r="DL32" s="669">
        <v>141</v>
      </c>
      <c r="DM32" s="664"/>
      <c r="DN32" s="664"/>
      <c r="DO32" s="664"/>
      <c r="DP32" s="664"/>
      <c r="DQ32" s="664"/>
      <c r="DR32" s="664"/>
      <c r="DS32" s="664"/>
      <c r="DT32" s="664"/>
      <c r="DU32" s="664"/>
      <c r="DV32" s="665"/>
      <c r="DW32" s="666">
        <v>0</v>
      </c>
      <c r="DX32" s="695"/>
      <c r="DY32" s="695"/>
      <c r="DZ32" s="695"/>
      <c r="EA32" s="695"/>
      <c r="EB32" s="695"/>
      <c r="EC32" s="697"/>
    </row>
    <row r="33" spans="2:133" ht="11.25" customHeight="1">
      <c r="B33" s="658" t="s">
        <v>317</v>
      </c>
      <c r="C33" s="659"/>
      <c r="D33" s="659"/>
      <c r="E33" s="659"/>
      <c r="F33" s="659"/>
      <c r="G33" s="659"/>
      <c r="H33" s="659"/>
      <c r="I33" s="659"/>
      <c r="J33" s="659"/>
      <c r="K33" s="659"/>
      <c r="L33" s="659"/>
      <c r="M33" s="659"/>
      <c r="N33" s="659"/>
      <c r="O33" s="659"/>
      <c r="P33" s="659"/>
      <c r="Q33" s="660"/>
      <c r="R33" s="661">
        <v>49043</v>
      </c>
      <c r="S33" s="664"/>
      <c r="T33" s="664"/>
      <c r="U33" s="664"/>
      <c r="V33" s="664"/>
      <c r="W33" s="664"/>
      <c r="X33" s="664"/>
      <c r="Y33" s="665"/>
      <c r="Z33" s="723">
        <v>3</v>
      </c>
      <c r="AA33" s="723"/>
      <c r="AB33" s="723"/>
      <c r="AC33" s="723"/>
      <c r="AD33" s="724" t="s">
        <v>127</v>
      </c>
      <c r="AE33" s="724"/>
      <c r="AF33" s="724"/>
      <c r="AG33" s="724"/>
      <c r="AH33" s="724"/>
      <c r="AI33" s="724"/>
      <c r="AJ33" s="724"/>
      <c r="AK33" s="724"/>
      <c r="AL33" s="666" t="s">
        <v>227</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318</v>
      </c>
      <c r="CE33" s="702"/>
      <c r="CF33" s="702"/>
      <c r="CG33" s="702"/>
      <c r="CH33" s="702"/>
      <c r="CI33" s="702"/>
      <c r="CJ33" s="702"/>
      <c r="CK33" s="702"/>
      <c r="CL33" s="702"/>
      <c r="CM33" s="702"/>
      <c r="CN33" s="702"/>
      <c r="CO33" s="702"/>
      <c r="CP33" s="702"/>
      <c r="CQ33" s="703"/>
      <c r="CR33" s="661">
        <v>815608</v>
      </c>
      <c r="CS33" s="662"/>
      <c r="CT33" s="662"/>
      <c r="CU33" s="662"/>
      <c r="CV33" s="662"/>
      <c r="CW33" s="662"/>
      <c r="CX33" s="662"/>
      <c r="CY33" s="663"/>
      <c r="CZ33" s="666">
        <v>52.1</v>
      </c>
      <c r="DA33" s="695"/>
      <c r="DB33" s="695"/>
      <c r="DC33" s="696"/>
      <c r="DD33" s="669">
        <v>387097</v>
      </c>
      <c r="DE33" s="662"/>
      <c r="DF33" s="662"/>
      <c r="DG33" s="662"/>
      <c r="DH33" s="662"/>
      <c r="DI33" s="662"/>
      <c r="DJ33" s="662"/>
      <c r="DK33" s="663"/>
      <c r="DL33" s="669">
        <v>218045</v>
      </c>
      <c r="DM33" s="662"/>
      <c r="DN33" s="662"/>
      <c r="DO33" s="662"/>
      <c r="DP33" s="662"/>
      <c r="DQ33" s="662"/>
      <c r="DR33" s="662"/>
      <c r="DS33" s="662"/>
      <c r="DT33" s="662"/>
      <c r="DU33" s="662"/>
      <c r="DV33" s="663"/>
      <c r="DW33" s="666">
        <v>36</v>
      </c>
      <c r="DX33" s="695"/>
      <c r="DY33" s="695"/>
      <c r="DZ33" s="695"/>
      <c r="EA33" s="695"/>
      <c r="EB33" s="695"/>
      <c r="EC33" s="697"/>
    </row>
    <row r="34" spans="2:133" ht="11.25" customHeight="1">
      <c r="B34" s="658" t="s">
        <v>319</v>
      </c>
      <c r="C34" s="659"/>
      <c r="D34" s="659"/>
      <c r="E34" s="659"/>
      <c r="F34" s="659"/>
      <c r="G34" s="659"/>
      <c r="H34" s="659"/>
      <c r="I34" s="659"/>
      <c r="J34" s="659"/>
      <c r="K34" s="659"/>
      <c r="L34" s="659"/>
      <c r="M34" s="659"/>
      <c r="N34" s="659"/>
      <c r="O34" s="659"/>
      <c r="P34" s="659"/>
      <c r="Q34" s="660"/>
      <c r="R34" s="661">
        <v>23641</v>
      </c>
      <c r="S34" s="664"/>
      <c r="T34" s="664"/>
      <c r="U34" s="664"/>
      <c r="V34" s="664"/>
      <c r="W34" s="664"/>
      <c r="X34" s="664"/>
      <c r="Y34" s="665"/>
      <c r="Z34" s="723">
        <v>1.4</v>
      </c>
      <c r="AA34" s="723"/>
      <c r="AB34" s="723"/>
      <c r="AC34" s="723"/>
      <c r="AD34" s="724">
        <v>454</v>
      </c>
      <c r="AE34" s="724"/>
      <c r="AF34" s="724"/>
      <c r="AG34" s="724"/>
      <c r="AH34" s="724"/>
      <c r="AI34" s="724"/>
      <c r="AJ34" s="724"/>
      <c r="AK34" s="724"/>
      <c r="AL34" s="666">
        <v>0.1</v>
      </c>
      <c r="AM34" s="667"/>
      <c r="AN34" s="667"/>
      <c r="AO34" s="725"/>
      <c r="AP34" s="234"/>
      <c r="AQ34" s="735" t="s">
        <v>320</v>
      </c>
      <c r="AR34" s="736"/>
      <c r="AS34" s="736"/>
      <c r="AT34" s="736"/>
      <c r="AU34" s="736"/>
      <c r="AV34" s="736"/>
      <c r="AW34" s="736"/>
      <c r="AX34" s="736"/>
      <c r="AY34" s="736"/>
      <c r="AZ34" s="736"/>
      <c r="BA34" s="736"/>
      <c r="BB34" s="736"/>
      <c r="BC34" s="736"/>
      <c r="BD34" s="736"/>
      <c r="BE34" s="736"/>
      <c r="BF34" s="737"/>
      <c r="BG34" s="735" t="s">
        <v>321</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322</v>
      </c>
      <c r="CE34" s="702"/>
      <c r="CF34" s="702"/>
      <c r="CG34" s="702"/>
      <c r="CH34" s="702"/>
      <c r="CI34" s="702"/>
      <c r="CJ34" s="702"/>
      <c r="CK34" s="702"/>
      <c r="CL34" s="702"/>
      <c r="CM34" s="702"/>
      <c r="CN34" s="702"/>
      <c r="CO34" s="702"/>
      <c r="CP34" s="702"/>
      <c r="CQ34" s="703"/>
      <c r="CR34" s="661">
        <v>290251</v>
      </c>
      <c r="CS34" s="664"/>
      <c r="CT34" s="664"/>
      <c r="CU34" s="664"/>
      <c r="CV34" s="664"/>
      <c r="CW34" s="664"/>
      <c r="CX34" s="664"/>
      <c r="CY34" s="665"/>
      <c r="CZ34" s="666">
        <v>18.600000000000001</v>
      </c>
      <c r="DA34" s="695"/>
      <c r="DB34" s="695"/>
      <c r="DC34" s="696"/>
      <c r="DD34" s="669">
        <v>160430</v>
      </c>
      <c r="DE34" s="664"/>
      <c r="DF34" s="664"/>
      <c r="DG34" s="664"/>
      <c r="DH34" s="664"/>
      <c r="DI34" s="664"/>
      <c r="DJ34" s="664"/>
      <c r="DK34" s="665"/>
      <c r="DL34" s="669">
        <v>130771</v>
      </c>
      <c r="DM34" s="664"/>
      <c r="DN34" s="664"/>
      <c r="DO34" s="664"/>
      <c r="DP34" s="664"/>
      <c r="DQ34" s="664"/>
      <c r="DR34" s="664"/>
      <c r="DS34" s="664"/>
      <c r="DT34" s="664"/>
      <c r="DU34" s="664"/>
      <c r="DV34" s="665"/>
      <c r="DW34" s="666">
        <v>21.6</v>
      </c>
      <c r="DX34" s="695"/>
      <c r="DY34" s="695"/>
      <c r="DZ34" s="695"/>
      <c r="EA34" s="695"/>
      <c r="EB34" s="695"/>
      <c r="EC34" s="697"/>
    </row>
    <row r="35" spans="2:133" ht="11.25" customHeight="1">
      <c r="B35" s="658" t="s">
        <v>323</v>
      </c>
      <c r="C35" s="659"/>
      <c r="D35" s="659"/>
      <c r="E35" s="659"/>
      <c r="F35" s="659"/>
      <c r="G35" s="659"/>
      <c r="H35" s="659"/>
      <c r="I35" s="659"/>
      <c r="J35" s="659"/>
      <c r="K35" s="659"/>
      <c r="L35" s="659"/>
      <c r="M35" s="659"/>
      <c r="N35" s="659"/>
      <c r="O35" s="659"/>
      <c r="P35" s="659"/>
      <c r="Q35" s="660"/>
      <c r="R35" s="661">
        <v>183983</v>
      </c>
      <c r="S35" s="664"/>
      <c r="T35" s="664"/>
      <c r="U35" s="664"/>
      <c r="V35" s="664"/>
      <c r="W35" s="664"/>
      <c r="X35" s="664"/>
      <c r="Y35" s="665"/>
      <c r="Z35" s="723">
        <v>11.2</v>
      </c>
      <c r="AA35" s="723"/>
      <c r="AB35" s="723"/>
      <c r="AC35" s="723"/>
      <c r="AD35" s="724" t="s">
        <v>143</v>
      </c>
      <c r="AE35" s="724"/>
      <c r="AF35" s="724"/>
      <c r="AG35" s="724"/>
      <c r="AH35" s="724"/>
      <c r="AI35" s="724"/>
      <c r="AJ35" s="724"/>
      <c r="AK35" s="724"/>
      <c r="AL35" s="666" t="s">
        <v>143</v>
      </c>
      <c r="AM35" s="667"/>
      <c r="AN35" s="667"/>
      <c r="AO35" s="725"/>
      <c r="AP35" s="234"/>
      <c r="AQ35" s="729" t="s">
        <v>324</v>
      </c>
      <c r="AR35" s="730"/>
      <c r="AS35" s="730"/>
      <c r="AT35" s="730"/>
      <c r="AU35" s="730"/>
      <c r="AV35" s="730"/>
      <c r="AW35" s="730"/>
      <c r="AX35" s="730"/>
      <c r="AY35" s="731"/>
      <c r="AZ35" s="726">
        <v>98464</v>
      </c>
      <c r="BA35" s="727"/>
      <c r="BB35" s="727"/>
      <c r="BC35" s="727"/>
      <c r="BD35" s="727"/>
      <c r="BE35" s="727"/>
      <c r="BF35" s="728"/>
      <c r="BG35" s="732" t="s">
        <v>325</v>
      </c>
      <c r="BH35" s="733"/>
      <c r="BI35" s="733"/>
      <c r="BJ35" s="733"/>
      <c r="BK35" s="733"/>
      <c r="BL35" s="733"/>
      <c r="BM35" s="733"/>
      <c r="BN35" s="733"/>
      <c r="BO35" s="733"/>
      <c r="BP35" s="733"/>
      <c r="BQ35" s="733"/>
      <c r="BR35" s="733"/>
      <c r="BS35" s="733"/>
      <c r="BT35" s="733"/>
      <c r="BU35" s="734"/>
      <c r="BV35" s="726">
        <v>5364</v>
      </c>
      <c r="BW35" s="727"/>
      <c r="BX35" s="727"/>
      <c r="BY35" s="727"/>
      <c r="BZ35" s="727"/>
      <c r="CA35" s="727"/>
      <c r="CB35" s="728"/>
      <c r="CD35" s="705" t="s">
        <v>326</v>
      </c>
      <c r="CE35" s="702"/>
      <c r="CF35" s="702"/>
      <c r="CG35" s="702"/>
      <c r="CH35" s="702"/>
      <c r="CI35" s="702"/>
      <c r="CJ35" s="702"/>
      <c r="CK35" s="702"/>
      <c r="CL35" s="702"/>
      <c r="CM35" s="702"/>
      <c r="CN35" s="702"/>
      <c r="CO35" s="702"/>
      <c r="CP35" s="702"/>
      <c r="CQ35" s="703"/>
      <c r="CR35" s="661">
        <v>25356</v>
      </c>
      <c r="CS35" s="662"/>
      <c r="CT35" s="662"/>
      <c r="CU35" s="662"/>
      <c r="CV35" s="662"/>
      <c r="CW35" s="662"/>
      <c r="CX35" s="662"/>
      <c r="CY35" s="663"/>
      <c r="CZ35" s="666">
        <v>1.6</v>
      </c>
      <c r="DA35" s="695"/>
      <c r="DB35" s="695"/>
      <c r="DC35" s="696"/>
      <c r="DD35" s="669">
        <v>8609</v>
      </c>
      <c r="DE35" s="662"/>
      <c r="DF35" s="662"/>
      <c r="DG35" s="662"/>
      <c r="DH35" s="662"/>
      <c r="DI35" s="662"/>
      <c r="DJ35" s="662"/>
      <c r="DK35" s="663"/>
      <c r="DL35" s="669">
        <v>8609</v>
      </c>
      <c r="DM35" s="662"/>
      <c r="DN35" s="662"/>
      <c r="DO35" s="662"/>
      <c r="DP35" s="662"/>
      <c r="DQ35" s="662"/>
      <c r="DR35" s="662"/>
      <c r="DS35" s="662"/>
      <c r="DT35" s="662"/>
      <c r="DU35" s="662"/>
      <c r="DV35" s="663"/>
      <c r="DW35" s="666">
        <v>1.4</v>
      </c>
      <c r="DX35" s="695"/>
      <c r="DY35" s="695"/>
      <c r="DZ35" s="695"/>
      <c r="EA35" s="695"/>
      <c r="EB35" s="695"/>
      <c r="EC35" s="697"/>
    </row>
    <row r="36" spans="2:133" ht="11.25" customHeight="1">
      <c r="B36" s="658" t="s">
        <v>327</v>
      </c>
      <c r="C36" s="659"/>
      <c r="D36" s="659"/>
      <c r="E36" s="659"/>
      <c r="F36" s="659"/>
      <c r="G36" s="659"/>
      <c r="H36" s="659"/>
      <c r="I36" s="659"/>
      <c r="J36" s="659"/>
      <c r="K36" s="659"/>
      <c r="L36" s="659"/>
      <c r="M36" s="659"/>
      <c r="N36" s="659"/>
      <c r="O36" s="659"/>
      <c r="P36" s="659"/>
      <c r="Q36" s="660"/>
      <c r="R36" s="661" t="s">
        <v>227</v>
      </c>
      <c r="S36" s="664"/>
      <c r="T36" s="664"/>
      <c r="U36" s="664"/>
      <c r="V36" s="664"/>
      <c r="W36" s="664"/>
      <c r="X36" s="664"/>
      <c r="Y36" s="665"/>
      <c r="Z36" s="723" t="s">
        <v>227</v>
      </c>
      <c r="AA36" s="723"/>
      <c r="AB36" s="723"/>
      <c r="AC36" s="723"/>
      <c r="AD36" s="724" t="s">
        <v>227</v>
      </c>
      <c r="AE36" s="724"/>
      <c r="AF36" s="724"/>
      <c r="AG36" s="724"/>
      <c r="AH36" s="724"/>
      <c r="AI36" s="724"/>
      <c r="AJ36" s="724"/>
      <c r="AK36" s="724"/>
      <c r="AL36" s="666" t="s">
        <v>227</v>
      </c>
      <c r="AM36" s="667"/>
      <c r="AN36" s="667"/>
      <c r="AO36" s="725"/>
      <c r="AQ36" s="698" t="s">
        <v>328</v>
      </c>
      <c r="AR36" s="699"/>
      <c r="AS36" s="699"/>
      <c r="AT36" s="699"/>
      <c r="AU36" s="699"/>
      <c r="AV36" s="699"/>
      <c r="AW36" s="699"/>
      <c r="AX36" s="699"/>
      <c r="AY36" s="700"/>
      <c r="AZ36" s="661" t="s">
        <v>227</v>
      </c>
      <c r="BA36" s="664"/>
      <c r="BB36" s="664"/>
      <c r="BC36" s="664"/>
      <c r="BD36" s="662"/>
      <c r="BE36" s="662"/>
      <c r="BF36" s="701"/>
      <c r="BG36" s="705" t="s">
        <v>329</v>
      </c>
      <c r="BH36" s="702"/>
      <c r="BI36" s="702"/>
      <c r="BJ36" s="702"/>
      <c r="BK36" s="702"/>
      <c r="BL36" s="702"/>
      <c r="BM36" s="702"/>
      <c r="BN36" s="702"/>
      <c r="BO36" s="702"/>
      <c r="BP36" s="702"/>
      <c r="BQ36" s="702"/>
      <c r="BR36" s="702"/>
      <c r="BS36" s="702"/>
      <c r="BT36" s="702"/>
      <c r="BU36" s="703"/>
      <c r="BV36" s="661">
        <v>4558</v>
      </c>
      <c r="BW36" s="664"/>
      <c r="BX36" s="664"/>
      <c r="BY36" s="664"/>
      <c r="BZ36" s="664"/>
      <c r="CA36" s="664"/>
      <c r="CB36" s="704"/>
      <c r="CD36" s="705" t="s">
        <v>330</v>
      </c>
      <c r="CE36" s="702"/>
      <c r="CF36" s="702"/>
      <c r="CG36" s="702"/>
      <c r="CH36" s="702"/>
      <c r="CI36" s="702"/>
      <c r="CJ36" s="702"/>
      <c r="CK36" s="702"/>
      <c r="CL36" s="702"/>
      <c r="CM36" s="702"/>
      <c r="CN36" s="702"/>
      <c r="CO36" s="702"/>
      <c r="CP36" s="702"/>
      <c r="CQ36" s="703"/>
      <c r="CR36" s="661">
        <v>236147</v>
      </c>
      <c r="CS36" s="664"/>
      <c r="CT36" s="664"/>
      <c r="CU36" s="664"/>
      <c r="CV36" s="664"/>
      <c r="CW36" s="664"/>
      <c r="CX36" s="664"/>
      <c r="CY36" s="665"/>
      <c r="CZ36" s="666">
        <v>15.1</v>
      </c>
      <c r="DA36" s="695"/>
      <c r="DB36" s="695"/>
      <c r="DC36" s="696"/>
      <c r="DD36" s="669">
        <v>56970</v>
      </c>
      <c r="DE36" s="664"/>
      <c r="DF36" s="664"/>
      <c r="DG36" s="664"/>
      <c r="DH36" s="664"/>
      <c r="DI36" s="664"/>
      <c r="DJ36" s="664"/>
      <c r="DK36" s="665"/>
      <c r="DL36" s="669">
        <v>40320</v>
      </c>
      <c r="DM36" s="664"/>
      <c r="DN36" s="664"/>
      <c r="DO36" s="664"/>
      <c r="DP36" s="664"/>
      <c r="DQ36" s="664"/>
      <c r="DR36" s="664"/>
      <c r="DS36" s="664"/>
      <c r="DT36" s="664"/>
      <c r="DU36" s="664"/>
      <c r="DV36" s="665"/>
      <c r="DW36" s="666">
        <v>6.6</v>
      </c>
      <c r="DX36" s="695"/>
      <c r="DY36" s="695"/>
      <c r="DZ36" s="695"/>
      <c r="EA36" s="695"/>
      <c r="EB36" s="695"/>
      <c r="EC36" s="697"/>
    </row>
    <row r="37" spans="2:133" ht="11.25" customHeight="1">
      <c r="B37" s="658" t="s">
        <v>331</v>
      </c>
      <c r="C37" s="659"/>
      <c r="D37" s="659"/>
      <c r="E37" s="659"/>
      <c r="F37" s="659"/>
      <c r="G37" s="659"/>
      <c r="H37" s="659"/>
      <c r="I37" s="659"/>
      <c r="J37" s="659"/>
      <c r="K37" s="659"/>
      <c r="L37" s="659"/>
      <c r="M37" s="659"/>
      <c r="N37" s="659"/>
      <c r="O37" s="659"/>
      <c r="P37" s="659"/>
      <c r="Q37" s="660"/>
      <c r="R37" s="661">
        <v>21083</v>
      </c>
      <c r="S37" s="664"/>
      <c r="T37" s="664"/>
      <c r="U37" s="664"/>
      <c r="V37" s="664"/>
      <c r="W37" s="664"/>
      <c r="X37" s="664"/>
      <c r="Y37" s="665"/>
      <c r="Z37" s="723">
        <v>1.3</v>
      </c>
      <c r="AA37" s="723"/>
      <c r="AB37" s="723"/>
      <c r="AC37" s="723"/>
      <c r="AD37" s="724" t="s">
        <v>227</v>
      </c>
      <c r="AE37" s="724"/>
      <c r="AF37" s="724"/>
      <c r="AG37" s="724"/>
      <c r="AH37" s="724"/>
      <c r="AI37" s="724"/>
      <c r="AJ37" s="724"/>
      <c r="AK37" s="724"/>
      <c r="AL37" s="666" t="s">
        <v>227</v>
      </c>
      <c r="AM37" s="667"/>
      <c r="AN37" s="667"/>
      <c r="AO37" s="725"/>
      <c r="AQ37" s="698" t="s">
        <v>332</v>
      </c>
      <c r="AR37" s="699"/>
      <c r="AS37" s="699"/>
      <c r="AT37" s="699"/>
      <c r="AU37" s="699"/>
      <c r="AV37" s="699"/>
      <c r="AW37" s="699"/>
      <c r="AX37" s="699"/>
      <c r="AY37" s="700"/>
      <c r="AZ37" s="661" t="s">
        <v>227</v>
      </c>
      <c r="BA37" s="664"/>
      <c r="BB37" s="664"/>
      <c r="BC37" s="664"/>
      <c r="BD37" s="662"/>
      <c r="BE37" s="662"/>
      <c r="BF37" s="701"/>
      <c r="BG37" s="705" t="s">
        <v>333</v>
      </c>
      <c r="BH37" s="702"/>
      <c r="BI37" s="702"/>
      <c r="BJ37" s="702"/>
      <c r="BK37" s="702"/>
      <c r="BL37" s="702"/>
      <c r="BM37" s="702"/>
      <c r="BN37" s="702"/>
      <c r="BO37" s="702"/>
      <c r="BP37" s="702"/>
      <c r="BQ37" s="702"/>
      <c r="BR37" s="702"/>
      <c r="BS37" s="702"/>
      <c r="BT37" s="702"/>
      <c r="BU37" s="703"/>
      <c r="BV37" s="661">
        <v>63</v>
      </c>
      <c r="BW37" s="664"/>
      <c r="BX37" s="664"/>
      <c r="BY37" s="664"/>
      <c r="BZ37" s="664"/>
      <c r="CA37" s="664"/>
      <c r="CB37" s="704"/>
      <c r="CD37" s="705" t="s">
        <v>334</v>
      </c>
      <c r="CE37" s="702"/>
      <c r="CF37" s="702"/>
      <c r="CG37" s="702"/>
      <c r="CH37" s="702"/>
      <c r="CI37" s="702"/>
      <c r="CJ37" s="702"/>
      <c r="CK37" s="702"/>
      <c r="CL37" s="702"/>
      <c r="CM37" s="702"/>
      <c r="CN37" s="702"/>
      <c r="CO37" s="702"/>
      <c r="CP37" s="702"/>
      <c r="CQ37" s="703"/>
      <c r="CR37" s="661">
        <v>27526</v>
      </c>
      <c r="CS37" s="662"/>
      <c r="CT37" s="662"/>
      <c r="CU37" s="662"/>
      <c r="CV37" s="662"/>
      <c r="CW37" s="662"/>
      <c r="CX37" s="662"/>
      <c r="CY37" s="663"/>
      <c r="CZ37" s="666">
        <v>1.8</v>
      </c>
      <c r="DA37" s="695"/>
      <c r="DB37" s="695"/>
      <c r="DC37" s="696"/>
      <c r="DD37" s="669">
        <v>27526</v>
      </c>
      <c r="DE37" s="662"/>
      <c r="DF37" s="662"/>
      <c r="DG37" s="662"/>
      <c r="DH37" s="662"/>
      <c r="DI37" s="662"/>
      <c r="DJ37" s="662"/>
      <c r="DK37" s="663"/>
      <c r="DL37" s="669">
        <v>27348</v>
      </c>
      <c r="DM37" s="662"/>
      <c r="DN37" s="662"/>
      <c r="DO37" s="662"/>
      <c r="DP37" s="662"/>
      <c r="DQ37" s="662"/>
      <c r="DR37" s="662"/>
      <c r="DS37" s="662"/>
      <c r="DT37" s="662"/>
      <c r="DU37" s="662"/>
      <c r="DV37" s="663"/>
      <c r="DW37" s="666">
        <v>4.5</v>
      </c>
      <c r="DX37" s="695"/>
      <c r="DY37" s="695"/>
      <c r="DZ37" s="695"/>
      <c r="EA37" s="695"/>
      <c r="EB37" s="695"/>
      <c r="EC37" s="697"/>
    </row>
    <row r="38" spans="2:133" ht="11.25" customHeight="1">
      <c r="B38" s="673" t="s">
        <v>335</v>
      </c>
      <c r="C38" s="674"/>
      <c r="D38" s="674"/>
      <c r="E38" s="674"/>
      <c r="F38" s="674"/>
      <c r="G38" s="674"/>
      <c r="H38" s="674"/>
      <c r="I38" s="674"/>
      <c r="J38" s="674"/>
      <c r="K38" s="674"/>
      <c r="L38" s="674"/>
      <c r="M38" s="674"/>
      <c r="N38" s="674"/>
      <c r="O38" s="674"/>
      <c r="P38" s="674"/>
      <c r="Q38" s="675"/>
      <c r="R38" s="676">
        <v>1636248</v>
      </c>
      <c r="S38" s="713"/>
      <c r="T38" s="713"/>
      <c r="U38" s="713"/>
      <c r="V38" s="713"/>
      <c r="W38" s="713"/>
      <c r="X38" s="713"/>
      <c r="Y38" s="718"/>
      <c r="Z38" s="719">
        <v>100</v>
      </c>
      <c r="AA38" s="719"/>
      <c r="AB38" s="719"/>
      <c r="AC38" s="719"/>
      <c r="AD38" s="720">
        <v>585325</v>
      </c>
      <c r="AE38" s="720"/>
      <c r="AF38" s="720"/>
      <c r="AG38" s="720"/>
      <c r="AH38" s="720"/>
      <c r="AI38" s="720"/>
      <c r="AJ38" s="720"/>
      <c r="AK38" s="720"/>
      <c r="AL38" s="679">
        <v>100</v>
      </c>
      <c r="AM38" s="721"/>
      <c r="AN38" s="721"/>
      <c r="AO38" s="722"/>
      <c r="AQ38" s="698" t="s">
        <v>336</v>
      </c>
      <c r="AR38" s="699"/>
      <c r="AS38" s="699"/>
      <c r="AT38" s="699"/>
      <c r="AU38" s="699"/>
      <c r="AV38" s="699"/>
      <c r="AW38" s="699"/>
      <c r="AX38" s="699"/>
      <c r="AY38" s="700"/>
      <c r="AZ38" s="661" t="s">
        <v>127</v>
      </c>
      <c r="BA38" s="664"/>
      <c r="BB38" s="664"/>
      <c r="BC38" s="664"/>
      <c r="BD38" s="662"/>
      <c r="BE38" s="662"/>
      <c r="BF38" s="701"/>
      <c r="BG38" s="705" t="s">
        <v>337</v>
      </c>
      <c r="BH38" s="702"/>
      <c r="BI38" s="702"/>
      <c r="BJ38" s="702"/>
      <c r="BK38" s="702"/>
      <c r="BL38" s="702"/>
      <c r="BM38" s="702"/>
      <c r="BN38" s="702"/>
      <c r="BO38" s="702"/>
      <c r="BP38" s="702"/>
      <c r="BQ38" s="702"/>
      <c r="BR38" s="702"/>
      <c r="BS38" s="702"/>
      <c r="BT38" s="702"/>
      <c r="BU38" s="703"/>
      <c r="BV38" s="661">
        <v>90</v>
      </c>
      <c r="BW38" s="664"/>
      <c r="BX38" s="664"/>
      <c r="BY38" s="664"/>
      <c r="BZ38" s="664"/>
      <c r="CA38" s="664"/>
      <c r="CB38" s="704"/>
      <c r="CD38" s="705" t="s">
        <v>338</v>
      </c>
      <c r="CE38" s="702"/>
      <c r="CF38" s="702"/>
      <c r="CG38" s="702"/>
      <c r="CH38" s="702"/>
      <c r="CI38" s="702"/>
      <c r="CJ38" s="702"/>
      <c r="CK38" s="702"/>
      <c r="CL38" s="702"/>
      <c r="CM38" s="702"/>
      <c r="CN38" s="702"/>
      <c r="CO38" s="702"/>
      <c r="CP38" s="702"/>
      <c r="CQ38" s="703"/>
      <c r="CR38" s="661">
        <v>98464</v>
      </c>
      <c r="CS38" s="664"/>
      <c r="CT38" s="664"/>
      <c r="CU38" s="664"/>
      <c r="CV38" s="664"/>
      <c r="CW38" s="664"/>
      <c r="CX38" s="664"/>
      <c r="CY38" s="665"/>
      <c r="CZ38" s="666">
        <v>6.3</v>
      </c>
      <c r="DA38" s="695"/>
      <c r="DB38" s="695"/>
      <c r="DC38" s="696"/>
      <c r="DD38" s="669">
        <v>71821</v>
      </c>
      <c r="DE38" s="664"/>
      <c r="DF38" s="664"/>
      <c r="DG38" s="664"/>
      <c r="DH38" s="664"/>
      <c r="DI38" s="664"/>
      <c r="DJ38" s="664"/>
      <c r="DK38" s="665"/>
      <c r="DL38" s="669">
        <v>38345</v>
      </c>
      <c r="DM38" s="664"/>
      <c r="DN38" s="664"/>
      <c r="DO38" s="664"/>
      <c r="DP38" s="664"/>
      <c r="DQ38" s="664"/>
      <c r="DR38" s="664"/>
      <c r="DS38" s="664"/>
      <c r="DT38" s="664"/>
      <c r="DU38" s="664"/>
      <c r="DV38" s="665"/>
      <c r="DW38" s="666">
        <v>6.3</v>
      </c>
      <c r="DX38" s="695"/>
      <c r="DY38" s="695"/>
      <c r="DZ38" s="695"/>
      <c r="EA38" s="695"/>
      <c r="EB38" s="695"/>
      <c r="EC38" s="697"/>
    </row>
    <row r="39" spans="2:133" ht="11.25" customHeight="1">
      <c r="AQ39" s="698" t="s">
        <v>339</v>
      </c>
      <c r="AR39" s="699"/>
      <c r="AS39" s="699"/>
      <c r="AT39" s="699"/>
      <c r="AU39" s="699"/>
      <c r="AV39" s="699"/>
      <c r="AW39" s="699"/>
      <c r="AX39" s="699"/>
      <c r="AY39" s="700"/>
      <c r="AZ39" s="661" t="s">
        <v>127</v>
      </c>
      <c r="BA39" s="664"/>
      <c r="BB39" s="664"/>
      <c r="BC39" s="664"/>
      <c r="BD39" s="662"/>
      <c r="BE39" s="662"/>
      <c r="BF39" s="701"/>
      <c r="BG39" s="706" t="s">
        <v>340</v>
      </c>
      <c r="BH39" s="707"/>
      <c r="BI39" s="707"/>
      <c r="BJ39" s="707"/>
      <c r="BK39" s="707"/>
      <c r="BL39" s="235"/>
      <c r="BM39" s="702" t="s">
        <v>341</v>
      </c>
      <c r="BN39" s="702"/>
      <c r="BO39" s="702"/>
      <c r="BP39" s="702"/>
      <c r="BQ39" s="702"/>
      <c r="BR39" s="702"/>
      <c r="BS39" s="702"/>
      <c r="BT39" s="702"/>
      <c r="BU39" s="703"/>
      <c r="BV39" s="661">
        <v>52</v>
      </c>
      <c r="BW39" s="664"/>
      <c r="BX39" s="664"/>
      <c r="BY39" s="664"/>
      <c r="BZ39" s="664"/>
      <c r="CA39" s="664"/>
      <c r="CB39" s="704"/>
      <c r="CD39" s="705" t="s">
        <v>342</v>
      </c>
      <c r="CE39" s="702"/>
      <c r="CF39" s="702"/>
      <c r="CG39" s="702"/>
      <c r="CH39" s="702"/>
      <c r="CI39" s="702"/>
      <c r="CJ39" s="702"/>
      <c r="CK39" s="702"/>
      <c r="CL39" s="702"/>
      <c r="CM39" s="702"/>
      <c r="CN39" s="702"/>
      <c r="CO39" s="702"/>
      <c r="CP39" s="702"/>
      <c r="CQ39" s="703"/>
      <c r="CR39" s="661">
        <v>96637</v>
      </c>
      <c r="CS39" s="662"/>
      <c r="CT39" s="662"/>
      <c r="CU39" s="662"/>
      <c r="CV39" s="662"/>
      <c r="CW39" s="662"/>
      <c r="CX39" s="662"/>
      <c r="CY39" s="663"/>
      <c r="CZ39" s="666">
        <v>6.2</v>
      </c>
      <c r="DA39" s="695"/>
      <c r="DB39" s="695"/>
      <c r="DC39" s="696"/>
      <c r="DD39" s="669">
        <v>88214</v>
      </c>
      <c r="DE39" s="662"/>
      <c r="DF39" s="662"/>
      <c r="DG39" s="662"/>
      <c r="DH39" s="662"/>
      <c r="DI39" s="662"/>
      <c r="DJ39" s="662"/>
      <c r="DK39" s="663"/>
      <c r="DL39" s="669" t="s">
        <v>127</v>
      </c>
      <c r="DM39" s="662"/>
      <c r="DN39" s="662"/>
      <c r="DO39" s="662"/>
      <c r="DP39" s="662"/>
      <c r="DQ39" s="662"/>
      <c r="DR39" s="662"/>
      <c r="DS39" s="662"/>
      <c r="DT39" s="662"/>
      <c r="DU39" s="662"/>
      <c r="DV39" s="663"/>
      <c r="DW39" s="666" t="s">
        <v>127</v>
      </c>
      <c r="DX39" s="695"/>
      <c r="DY39" s="695"/>
      <c r="DZ39" s="695"/>
      <c r="EA39" s="695"/>
      <c r="EB39" s="695"/>
      <c r="EC39" s="697"/>
    </row>
    <row r="40" spans="2:133" ht="11.25" customHeight="1">
      <c r="AQ40" s="698" t="s">
        <v>343</v>
      </c>
      <c r="AR40" s="699"/>
      <c r="AS40" s="699"/>
      <c r="AT40" s="699"/>
      <c r="AU40" s="699"/>
      <c r="AV40" s="699"/>
      <c r="AW40" s="699"/>
      <c r="AX40" s="699"/>
      <c r="AY40" s="700"/>
      <c r="AZ40" s="661">
        <v>30839</v>
      </c>
      <c r="BA40" s="664"/>
      <c r="BB40" s="664"/>
      <c r="BC40" s="664"/>
      <c r="BD40" s="662"/>
      <c r="BE40" s="662"/>
      <c r="BF40" s="701"/>
      <c r="BG40" s="706"/>
      <c r="BH40" s="707"/>
      <c r="BI40" s="707"/>
      <c r="BJ40" s="707"/>
      <c r="BK40" s="707"/>
      <c r="BL40" s="235"/>
      <c r="BM40" s="702" t="s">
        <v>344</v>
      </c>
      <c r="BN40" s="702"/>
      <c r="BO40" s="702"/>
      <c r="BP40" s="702"/>
      <c r="BQ40" s="702"/>
      <c r="BR40" s="702"/>
      <c r="BS40" s="702"/>
      <c r="BT40" s="702"/>
      <c r="BU40" s="703"/>
      <c r="BV40" s="661" t="s">
        <v>227</v>
      </c>
      <c r="BW40" s="664"/>
      <c r="BX40" s="664"/>
      <c r="BY40" s="664"/>
      <c r="BZ40" s="664"/>
      <c r="CA40" s="664"/>
      <c r="CB40" s="704"/>
      <c r="CD40" s="705" t="s">
        <v>345</v>
      </c>
      <c r="CE40" s="702"/>
      <c r="CF40" s="702"/>
      <c r="CG40" s="702"/>
      <c r="CH40" s="702"/>
      <c r="CI40" s="702"/>
      <c r="CJ40" s="702"/>
      <c r="CK40" s="702"/>
      <c r="CL40" s="702"/>
      <c r="CM40" s="702"/>
      <c r="CN40" s="702"/>
      <c r="CO40" s="702"/>
      <c r="CP40" s="702"/>
      <c r="CQ40" s="703"/>
      <c r="CR40" s="661">
        <v>68753</v>
      </c>
      <c r="CS40" s="664"/>
      <c r="CT40" s="664"/>
      <c r="CU40" s="664"/>
      <c r="CV40" s="664"/>
      <c r="CW40" s="664"/>
      <c r="CX40" s="664"/>
      <c r="CY40" s="665"/>
      <c r="CZ40" s="666">
        <v>4.4000000000000004</v>
      </c>
      <c r="DA40" s="695"/>
      <c r="DB40" s="695"/>
      <c r="DC40" s="696"/>
      <c r="DD40" s="669">
        <v>1053</v>
      </c>
      <c r="DE40" s="664"/>
      <c r="DF40" s="664"/>
      <c r="DG40" s="664"/>
      <c r="DH40" s="664"/>
      <c r="DI40" s="664"/>
      <c r="DJ40" s="664"/>
      <c r="DK40" s="665"/>
      <c r="DL40" s="669" t="s">
        <v>227</v>
      </c>
      <c r="DM40" s="664"/>
      <c r="DN40" s="664"/>
      <c r="DO40" s="664"/>
      <c r="DP40" s="664"/>
      <c r="DQ40" s="664"/>
      <c r="DR40" s="664"/>
      <c r="DS40" s="664"/>
      <c r="DT40" s="664"/>
      <c r="DU40" s="664"/>
      <c r="DV40" s="665"/>
      <c r="DW40" s="666" t="s">
        <v>127</v>
      </c>
      <c r="DX40" s="695"/>
      <c r="DY40" s="695"/>
      <c r="DZ40" s="695"/>
      <c r="EA40" s="695"/>
      <c r="EB40" s="695"/>
      <c r="EC40" s="697"/>
    </row>
    <row r="41" spans="2:133" ht="11.25" customHeight="1">
      <c r="AQ41" s="710" t="s">
        <v>346</v>
      </c>
      <c r="AR41" s="711"/>
      <c r="AS41" s="711"/>
      <c r="AT41" s="711"/>
      <c r="AU41" s="711"/>
      <c r="AV41" s="711"/>
      <c r="AW41" s="711"/>
      <c r="AX41" s="711"/>
      <c r="AY41" s="712"/>
      <c r="AZ41" s="676">
        <v>67625</v>
      </c>
      <c r="BA41" s="713"/>
      <c r="BB41" s="713"/>
      <c r="BC41" s="713"/>
      <c r="BD41" s="677"/>
      <c r="BE41" s="677"/>
      <c r="BF41" s="714"/>
      <c r="BG41" s="708"/>
      <c r="BH41" s="709"/>
      <c r="BI41" s="709"/>
      <c r="BJ41" s="709"/>
      <c r="BK41" s="709"/>
      <c r="BL41" s="236"/>
      <c r="BM41" s="715" t="s">
        <v>347</v>
      </c>
      <c r="BN41" s="715"/>
      <c r="BO41" s="715"/>
      <c r="BP41" s="715"/>
      <c r="BQ41" s="715"/>
      <c r="BR41" s="715"/>
      <c r="BS41" s="715"/>
      <c r="BT41" s="715"/>
      <c r="BU41" s="716"/>
      <c r="BV41" s="676">
        <v>221</v>
      </c>
      <c r="BW41" s="713"/>
      <c r="BX41" s="713"/>
      <c r="BY41" s="713"/>
      <c r="BZ41" s="713"/>
      <c r="CA41" s="713"/>
      <c r="CB41" s="717"/>
      <c r="CD41" s="705" t="s">
        <v>348</v>
      </c>
      <c r="CE41" s="702"/>
      <c r="CF41" s="702"/>
      <c r="CG41" s="702"/>
      <c r="CH41" s="702"/>
      <c r="CI41" s="702"/>
      <c r="CJ41" s="702"/>
      <c r="CK41" s="702"/>
      <c r="CL41" s="702"/>
      <c r="CM41" s="702"/>
      <c r="CN41" s="702"/>
      <c r="CO41" s="702"/>
      <c r="CP41" s="702"/>
      <c r="CQ41" s="703"/>
      <c r="CR41" s="661" t="s">
        <v>127</v>
      </c>
      <c r="CS41" s="662"/>
      <c r="CT41" s="662"/>
      <c r="CU41" s="662"/>
      <c r="CV41" s="662"/>
      <c r="CW41" s="662"/>
      <c r="CX41" s="662"/>
      <c r="CY41" s="663"/>
      <c r="CZ41" s="666" t="s">
        <v>127</v>
      </c>
      <c r="DA41" s="695"/>
      <c r="DB41" s="695"/>
      <c r="DC41" s="696"/>
      <c r="DD41" s="669" t="s">
        <v>227</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349</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350</v>
      </c>
      <c r="CE42" s="659"/>
      <c r="CF42" s="659"/>
      <c r="CG42" s="659"/>
      <c r="CH42" s="659"/>
      <c r="CI42" s="659"/>
      <c r="CJ42" s="659"/>
      <c r="CK42" s="659"/>
      <c r="CL42" s="659"/>
      <c r="CM42" s="659"/>
      <c r="CN42" s="659"/>
      <c r="CO42" s="659"/>
      <c r="CP42" s="659"/>
      <c r="CQ42" s="660"/>
      <c r="CR42" s="661">
        <v>332894</v>
      </c>
      <c r="CS42" s="664"/>
      <c r="CT42" s="664"/>
      <c r="CU42" s="664"/>
      <c r="CV42" s="664"/>
      <c r="CW42" s="664"/>
      <c r="CX42" s="664"/>
      <c r="CY42" s="665"/>
      <c r="CZ42" s="666">
        <v>21.3</v>
      </c>
      <c r="DA42" s="667"/>
      <c r="DB42" s="667"/>
      <c r="DC42" s="668"/>
      <c r="DD42" s="669">
        <v>50893</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351</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352</v>
      </c>
      <c r="CE43" s="659"/>
      <c r="CF43" s="659"/>
      <c r="CG43" s="659"/>
      <c r="CH43" s="659"/>
      <c r="CI43" s="659"/>
      <c r="CJ43" s="659"/>
      <c r="CK43" s="659"/>
      <c r="CL43" s="659"/>
      <c r="CM43" s="659"/>
      <c r="CN43" s="659"/>
      <c r="CO43" s="659"/>
      <c r="CP43" s="659"/>
      <c r="CQ43" s="660"/>
      <c r="CR43" s="661">
        <v>7957</v>
      </c>
      <c r="CS43" s="662"/>
      <c r="CT43" s="662"/>
      <c r="CU43" s="662"/>
      <c r="CV43" s="662"/>
      <c r="CW43" s="662"/>
      <c r="CX43" s="662"/>
      <c r="CY43" s="663"/>
      <c r="CZ43" s="666">
        <v>0.5</v>
      </c>
      <c r="DA43" s="695"/>
      <c r="DB43" s="695"/>
      <c r="DC43" s="696"/>
      <c r="DD43" s="669">
        <v>7957</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353</v>
      </c>
      <c r="CD44" s="689" t="s">
        <v>305</v>
      </c>
      <c r="CE44" s="690"/>
      <c r="CF44" s="658" t="s">
        <v>354</v>
      </c>
      <c r="CG44" s="659"/>
      <c r="CH44" s="659"/>
      <c r="CI44" s="659"/>
      <c r="CJ44" s="659"/>
      <c r="CK44" s="659"/>
      <c r="CL44" s="659"/>
      <c r="CM44" s="659"/>
      <c r="CN44" s="659"/>
      <c r="CO44" s="659"/>
      <c r="CP44" s="659"/>
      <c r="CQ44" s="660"/>
      <c r="CR44" s="661">
        <v>310292</v>
      </c>
      <c r="CS44" s="664"/>
      <c r="CT44" s="664"/>
      <c r="CU44" s="664"/>
      <c r="CV44" s="664"/>
      <c r="CW44" s="664"/>
      <c r="CX44" s="664"/>
      <c r="CY44" s="665"/>
      <c r="CZ44" s="666">
        <v>19.8</v>
      </c>
      <c r="DA44" s="667"/>
      <c r="DB44" s="667"/>
      <c r="DC44" s="668"/>
      <c r="DD44" s="669">
        <v>38075</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355</v>
      </c>
      <c r="CG45" s="659"/>
      <c r="CH45" s="659"/>
      <c r="CI45" s="659"/>
      <c r="CJ45" s="659"/>
      <c r="CK45" s="659"/>
      <c r="CL45" s="659"/>
      <c r="CM45" s="659"/>
      <c r="CN45" s="659"/>
      <c r="CO45" s="659"/>
      <c r="CP45" s="659"/>
      <c r="CQ45" s="660"/>
      <c r="CR45" s="661">
        <v>137936</v>
      </c>
      <c r="CS45" s="662"/>
      <c r="CT45" s="662"/>
      <c r="CU45" s="662"/>
      <c r="CV45" s="662"/>
      <c r="CW45" s="662"/>
      <c r="CX45" s="662"/>
      <c r="CY45" s="663"/>
      <c r="CZ45" s="666">
        <v>8.8000000000000007</v>
      </c>
      <c r="DA45" s="695"/>
      <c r="DB45" s="695"/>
      <c r="DC45" s="696"/>
      <c r="DD45" s="669">
        <v>15953</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356</v>
      </c>
      <c r="CG46" s="659"/>
      <c r="CH46" s="659"/>
      <c r="CI46" s="659"/>
      <c r="CJ46" s="659"/>
      <c r="CK46" s="659"/>
      <c r="CL46" s="659"/>
      <c r="CM46" s="659"/>
      <c r="CN46" s="659"/>
      <c r="CO46" s="659"/>
      <c r="CP46" s="659"/>
      <c r="CQ46" s="660"/>
      <c r="CR46" s="661">
        <v>169196</v>
      </c>
      <c r="CS46" s="664"/>
      <c r="CT46" s="664"/>
      <c r="CU46" s="664"/>
      <c r="CV46" s="664"/>
      <c r="CW46" s="664"/>
      <c r="CX46" s="664"/>
      <c r="CY46" s="665"/>
      <c r="CZ46" s="666">
        <v>10.8</v>
      </c>
      <c r="DA46" s="667"/>
      <c r="DB46" s="667"/>
      <c r="DC46" s="668"/>
      <c r="DD46" s="669">
        <v>22083</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357</v>
      </c>
      <c r="CG47" s="659"/>
      <c r="CH47" s="659"/>
      <c r="CI47" s="659"/>
      <c r="CJ47" s="659"/>
      <c r="CK47" s="659"/>
      <c r="CL47" s="659"/>
      <c r="CM47" s="659"/>
      <c r="CN47" s="659"/>
      <c r="CO47" s="659"/>
      <c r="CP47" s="659"/>
      <c r="CQ47" s="660"/>
      <c r="CR47" s="661">
        <v>22602</v>
      </c>
      <c r="CS47" s="662"/>
      <c r="CT47" s="662"/>
      <c r="CU47" s="662"/>
      <c r="CV47" s="662"/>
      <c r="CW47" s="662"/>
      <c r="CX47" s="662"/>
      <c r="CY47" s="663"/>
      <c r="CZ47" s="666">
        <v>1.4</v>
      </c>
      <c r="DA47" s="695"/>
      <c r="DB47" s="695"/>
      <c r="DC47" s="696"/>
      <c r="DD47" s="669">
        <v>12818</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358</v>
      </c>
      <c r="CG48" s="659"/>
      <c r="CH48" s="659"/>
      <c r="CI48" s="659"/>
      <c r="CJ48" s="659"/>
      <c r="CK48" s="659"/>
      <c r="CL48" s="659"/>
      <c r="CM48" s="659"/>
      <c r="CN48" s="659"/>
      <c r="CO48" s="659"/>
      <c r="CP48" s="659"/>
      <c r="CQ48" s="660"/>
      <c r="CR48" s="661" t="s">
        <v>227</v>
      </c>
      <c r="CS48" s="664"/>
      <c r="CT48" s="664"/>
      <c r="CU48" s="664"/>
      <c r="CV48" s="664"/>
      <c r="CW48" s="664"/>
      <c r="CX48" s="664"/>
      <c r="CY48" s="665"/>
      <c r="CZ48" s="666" t="s">
        <v>227</v>
      </c>
      <c r="DA48" s="667"/>
      <c r="DB48" s="667"/>
      <c r="DC48" s="668"/>
      <c r="DD48" s="669" t="s">
        <v>127</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359</v>
      </c>
      <c r="CE49" s="674"/>
      <c r="CF49" s="674"/>
      <c r="CG49" s="674"/>
      <c r="CH49" s="674"/>
      <c r="CI49" s="674"/>
      <c r="CJ49" s="674"/>
      <c r="CK49" s="674"/>
      <c r="CL49" s="674"/>
      <c r="CM49" s="674"/>
      <c r="CN49" s="674"/>
      <c r="CO49" s="674"/>
      <c r="CP49" s="674"/>
      <c r="CQ49" s="675"/>
      <c r="CR49" s="676">
        <v>1564364</v>
      </c>
      <c r="CS49" s="677"/>
      <c r="CT49" s="677"/>
      <c r="CU49" s="677"/>
      <c r="CV49" s="677"/>
      <c r="CW49" s="677"/>
      <c r="CX49" s="677"/>
      <c r="CY49" s="678"/>
      <c r="CZ49" s="679">
        <v>100</v>
      </c>
      <c r="DA49" s="680"/>
      <c r="DB49" s="680"/>
      <c r="DC49" s="681"/>
      <c r="DD49" s="682">
        <v>821304</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TXxbaVo/wEJnQAQ4eZxrpb9fQICkjNOTEhASEbP135/sbM8g6JfqlIZd/9JCacGIxi7ptrTQJmlM9S/Um9QHIQ==" saltValue="WMh4xnljLvqPdQjqD2C3VA=="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360</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361</v>
      </c>
      <c r="DK2" s="1200"/>
      <c r="DL2" s="1200"/>
      <c r="DM2" s="1200"/>
      <c r="DN2" s="1200"/>
      <c r="DO2" s="1201"/>
      <c r="DP2" s="249"/>
      <c r="DQ2" s="1199" t="s">
        <v>362</v>
      </c>
      <c r="DR2" s="1200"/>
      <c r="DS2" s="1200"/>
      <c r="DT2" s="1200"/>
      <c r="DU2" s="1200"/>
      <c r="DV2" s="1200"/>
      <c r="DW2" s="1200"/>
      <c r="DX2" s="1200"/>
      <c r="DY2" s="1200"/>
      <c r="DZ2" s="1201"/>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52" t="s">
        <v>363</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364</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4" t="s">
        <v>365</v>
      </c>
      <c r="B5" s="1085"/>
      <c r="C5" s="1085"/>
      <c r="D5" s="1085"/>
      <c r="E5" s="1085"/>
      <c r="F5" s="1085"/>
      <c r="G5" s="1085"/>
      <c r="H5" s="1085"/>
      <c r="I5" s="1085"/>
      <c r="J5" s="1085"/>
      <c r="K5" s="1085"/>
      <c r="L5" s="1085"/>
      <c r="M5" s="1085"/>
      <c r="N5" s="1085"/>
      <c r="O5" s="1085"/>
      <c r="P5" s="1086"/>
      <c r="Q5" s="1090" t="s">
        <v>366</v>
      </c>
      <c r="R5" s="1091"/>
      <c r="S5" s="1091"/>
      <c r="T5" s="1091"/>
      <c r="U5" s="1092"/>
      <c r="V5" s="1090" t="s">
        <v>367</v>
      </c>
      <c r="W5" s="1091"/>
      <c r="X5" s="1091"/>
      <c r="Y5" s="1091"/>
      <c r="Z5" s="1092"/>
      <c r="AA5" s="1090" t="s">
        <v>368</v>
      </c>
      <c r="AB5" s="1091"/>
      <c r="AC5" s="1091"/>
      <c r="AD5" s="1091"/>
      <c r="AE5" s="1091"/>
      <c r="AF5" s="1202" t="s">
        <v>369</v>
      </c>
      <c r="AG5" s="1091"/>
      <c r="AH5" s="1091"/>
      <c r="AI5" s="1091"/>
      <c r="AJ5" s="1106"/>
      <c r="AK5" s="1091" t="s">
        <v>370</v>
      </c>
      <c r="AL5" s="1091"/>
      <c r="AM5" s="1091"/>
      <c r="AN5" s="1091"/>
      <c r="AO5" s="1092"/>
      <c r="AP5" s="1090" t="s">
        <v>371</v>
      </c>
      <c r="AQ5" s="1091"/>
      <c r="AR5" s="1091"/>
      <c r="AS5" s="1091"/>
      <c r="AT5" s="1092"/>
      <c r="AU5" s="1090" t="s">
        <v>372</v>
      </c>
      <c r="AV5" s="1091"/>
      <c r="AW5" s="1091"/>
      <c r="AX5" s="1091"/>
      <c r="AY5" s="1106"/>
      <c r="AZ5" s="256"/>
      <c r="BA5" s="256"/>
      <c r="BB5" s="256"/>
      <c r="BC5" s="256"/>
      <c r="BD5" s="256"/>
      <c r="BE5" s="257"/>
      <c r="BF5" s="257"/>
      <c r="BG5" s="257"/>
      <c r="BH5" s="257"/>
      <c r="BI5" s="257"/>
      <c r="BJ5" s="257"/>
      <c r="BK5" s="257"/>
      <c r="BL5" s="257"/>
      <c r="BM5" s="257"/>
      <c r="BN5" s="257"/>
      <c r="BO5" s="257"/>
      <c r="BP5" s="257"/>
      <c r="BQ5" s="1084" t="s">
        <v>373</v>
      </c>
      <c r="BR5" s="1085"/>
      <c r="BS5" s="1085"/>
      <c r="BT5" s="1085"/>
      <c r="BU5" s="1085"/>
      <c r="BV5" s="1085"/>
      <c r="BW5" s="1085"/>
      <c r="BX5" s="1085"/>
      <c r="BY5" s="1085"/>
      <c r="BZ5" s="1085"/>
      <c r="CA5" s="1085"/>
      <c r="CB5" s="1085"/>
      <c r="CC5" s="1085"/>
      <c r="CD5" s="1085"/>
      <c r="CE5" s="1085"/>
      <c r="CF5" s="1085"/>
      <c r="CG5" s="1086"/>
      <c r="CH5" s="1090" t="s">
        <v>374</v>
      </c>
      <c r="CI5" s="1091"/>
      <c r="CJ5" s="1091"/>
      <c r="CK5" s="1091"/>
      <c r="CL5" s="1092"/>
      <c r="CM5" s="1090" t="s">
        <v>375</v>
      </c>
      <c r="CN5" s="1091"/>
      <c r="CO5" s="1091"/>
      <c r="CP5" s="1091"/>
      <c r="CQ5" s="1092"/>
      <c r="CR5" s="1090" t="s">
        <v>376</v>
      </c>
      <c r="CS5" s="1091"/>
      <c r="CT5" s="1091"/>
      <c r="CU5" s="1091"/>
      <c r="CV5" s="1092"/>
      <c r="CW5" s="1090" t="s">
        <v>377</v>
      </c>
      <c r="CX5" s="1091"/>
      <c r="CY5" s="1091"/>
      <c r="CZ5" s="1091"/>
      <c r="DA5" s="1092"/>
      <c r="DB5" s="1090" t="s">
        <v>378</v>
      </c>
      <c r="DC5" s="1091"/>
      <c r="DD5" s="1091"/>
      <c r="DE5" s="1091"/>
      <c r="DF5" s="1092"/>
      <c r="DG5" s="1187" t="s">
        <v>379</v>
      </c>
      <c r="DH5" s="1188"/>
      <c r="DI5" s="1188"/>
      <c r="DJ5" s="1188"/>
      <c r="DK5" s="1189"/>
      <c r="DL5" s="1187" t="s">
        <v>380</v>
      </c>
      <c r="DM5" s="1188"/>
      <c r="DN5" s="1188"/>
      <c r="DO5" s="1188"/>
      <c r="DP5" s="1189"/>
      <c r="DQ5" s="1090" t="s">
        <v>381</v>
      </c>
      <c r="DR5" s="1091"/>
      <c r="DS5" s="1091"/>
      <c r="DT5" s="1091"/>
      <c r="DU5" s="1092"/>
      <c r="DV5" s="1090" t="s">
        <v>372</v>
      </c>
      <c r="DW5" s="1091"/>
      <c r="DX5" s="1091"/>
      <c r="DY5" s="1091"/>
      <c r="DZ5" s="1106"/>
      <c r="EA5" s="254"/>
    </row>
    <row r="6" spans="1:131" s="255" customFormat="1" ht="26.25" customHeight="1" thickBot="1">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c r="A7" s="258">
        <v>1</v>
      </c>
      <c r="B7" s="1139" t="s">
        <v>382</v>
      </c>
      <c r="C7" s="1140"/>
      <c r="D7" s="1140"/>
      <c r="E7" s="1140"/>
      <c r="F7" s="1140"/>
      <c r="G7" s="1140"/>
      <c r="H7" s="1140"/>
      <c r="I7" s="1140"/>
      <c r="J7" s="1140"/>
      <c r="K7" s="1140"/>
      <c r="L7" s="1140"/>
      <c r="M7" s="1140"/>
      <c r="N7" s="1140"/>
      <c r="O7" s="1140"/>
      <c r="P7" s="1141"/>
      <c r="Q7" s="1193">
        <v>1636</v>
      </c>
      <c r="R7" s="1194"/>
      <c r="S7" s="1194"/>
      <c r="T7" s="1194"/>
      <c r="U7" s="1194"/>
      <c r="V7" s="1194">
        <v>1564</v>
      </c>
      <c r="W7" s="1194"/>
      <c r="X7" s="1194"/>
      <c r="Y7" s="1194"/>
      <c r="Z7" s="1194"/>
      <c r="AA7" s="1194">
        <v>72</v>
      </c>
      <c r="AB7" s="1194"/>
      <c r="AC7" s="1194"/>
      <c r="AD7" s="1194"/>
      <c r="AE7" s="1195"/>
      <c r="AF7" s="1196">
        <v>60</v>
      </c>
      <c r="AG7" s="1197"/>
      <c r="AH7" s="1197"/>
      <c r="AI7" s="1197"/>
      <c r="AJ7" s="1198"/>
      <c r="AK7" s="1180">
        <v>381</v>
      </c>
      <c r="AL7" s="1181"/>
      <c r="AM7" s="1181"/>
      <c r="AN7" s="1181"/>
      <c r="AO7" s="1181"/>
      <c r="AP7" s="1181">
        <v>2575</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559</v>
      </c>
      <c r="BT7" s="1185"/>
      <c r="BU7" s="1185"/>
      <c r="BV7" s="1185"/>
      <c r="BW7" s="1185"/>
      <c r="BX7" s="1185"/>
      <c r="BY7" s="1185"/>
      <c r="BZ7" s="1185"/>
      <c r="CA7" s="1185"/>
      <c r="CB7" s="1185"/>
      <c r="CC7" s="1185"/>
      <c r="CD7" s="1185"/>
      <c r="CE7" s="1185"/>
      <c r="CF7" s="1185"/>
      <c r="CG7" s="1186"/>
      <c r="CH7" s="1177">
        <v>-42</v>
      </c>
      <c r="CI7" s="1178"/>
      <c r="CJ7" s="1178"/>
      <c r="CK7" s="1178"/>
      <c r="CL7" s="1179"/>
      <c r="CM7" s="1177">
        <v>32</v>
      </c>
      <c r="CN7" s="1178"/>
      <c r="CO7" s="1178"/>
      <c r="CP7" s="1178"/>
      <c r="CQ7" s="1179"/>
      <c r="CR7" s="1177">
        <v>15</v>
      </c>
      <c r="CS7" s="1178"/>
      <c r="CT7" s="1178"/>
      <c r="CU7" s="1178"/>
      <c r="CV7" s="1179"/>
      <c r="CW7" s="1177">
        <v>111</v>
      </c>
      <c r="CX7" s="1178"/>
      <c r="CY7" s="1178"/>
      <c r="CZ7" s="1178"/>
      <c r="DA7" s="1179"/>
      <c r="DB7" s="1177">
        <v>15</v>
      </c>
      <c r="DC7" s="1178"/>
      <c r="DD7" s="1178"/>
      <c r="DE7" s="1178"/>
      <c r="DF7" s="1179"/>
      <c r="DG7" s="1177" t="s">
        <v>579</v>
      </c>
      <c r="DH7" s="1178"/>
      <c r="DI7" s="1178"/>
      <c r="DJ7" s="1178"/>
      <c r="DK7" s="1179"/>
      <c r="DL7" s="1177" t="s">
        <v>579</v>
      </c>
      <c r="DM7" s="1178"/>
      <c r="DN7" s="1178"/>
      <c r="DO7" s="1178"/>
      <c r="DP7" s="1179"/>
      <c r="DQ7" s="1177" t="s">
        <v>579</v>
      </c>
      <c r="DR7" s="1178"/>
      <c r="DS7" s="1178"/>
      <c r="DT7" s="1178"/>
      <c r="DU7" s="1179"/>
      <c r="DV7" s="1204"/>
      <c r="DW7" s="1205"/>
      <c r="DX7" s="1205"/>
      <c r="DY7" s="1205"/>
      <c r="DZ7" s="1206"/>
      <c r="EA7" s="254"/>
    </row>
    <row r="8" spans="1:131" s="255" customFormat="1" ht="26.25" customHeight="1">
      <c r="A8" s="261">
        <v>2</v>
      </c>
      <c r="B8" s="1126"/>
      <c r="C8" s="1127"/>
      <c r="D8" s="1127"/>
      <c r="E8" s="1127"/>
      <c r="F8" s="1127"/>
      <c r="G8" s="1127"/>
      <c r="H8" s="1127"/>
      <c r="I8" s="1127"/>
      <c r="J8" s="1127"/>
      <c r="K8" s="1127"/>
      <c r="L8" s="1127"/>
      <c r="M8" s="1127"/>
      <c r="N8" s="1127"/>
      <c r="O8" s="1127"/>
      <c r="P8" s="1128"/>
      <c r="Q8" s="1132"/>
      <c r="R8" s="1133"/>
      <c r="S8" s="1133"/>
      <c r="T8" s="1133"/>
      <c r="U8" s="1133"/>
      <c r="V8" s="1133"/>
      <c r="W8" s="1133"/>
      <c r="X8" s="1133"/>
      <c r="Y8" s="1133"/>
      <c r="Z8" s="1133"/>
      <c r="AA8" s="1133"/>
      <c r="AB8" s="1133"/>
      <c r="AC8" s="1133"/>
      <c r="AD8" s="1133"/>
      <c r="AE8" s="1134"/>
      <c r="AF8" s="1108"/>
      <c r="AG8" s="1109"/>
      <c r="AH8" s="1109"/>
      <c r="AI8" s="1109"/>
      <c r="AJ8" s="1110"/>
      <c r="AK8" s="1175"/>
      <c r="AL8" s="1176"/>
      <c r="AM8" s="1176"/>
      <c r="AN8" s="1176"/>
      <c r="AO8" s="1176"/>
      <c r="AP8" s="1176"/>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t="s">
        <v>560</v>
      </c>
      <c r="BT8" s="1104"/>
      <c r="BU8" s="1104"/>
      <c r="BV8" s="1104"/>
      <c r="BW8" s="1104"/>
      <c r="BX8" s="1104"/>
      <c r="BY8" s="1104"/>
      <c r="BZ8" s="1104"/>
      <c r="CA8" s="1104"/>
      <c r="CB8" s="1104"/>
      <c r="CC8" s="1104"/>
      <c r="CD8" s="1104"/>
      <c r="CE8" s="1104"/>
      <c r="CF8" s="1104"/>
      <c r="CG8" s="1105"/>
      <c r="CH8" s="1078">
        <v>-20</v>
      </c>
      <c r="CI8" s="1079"/>
      <c r="CJ8" s="1079"/>
      <c r="CK8" s="1079"/>
      <c r="CL8" s="1080"/>
      <c r="CM8" s="1078">
        <v>53</v>
      </c>
      <c r="CN8" s="1079"/>
      <c r="CO8" s="1079"/>
      <c r="CP8" s="1079"/>
      <c r="CQ8" s="1080"/>
      <c r="CR8" s="1078">
        <v>45</v>
      </c>
      <c r="CS8" s="1079"/>
      <c r="CT8" s="1079"/>
      <c r="CU8" s="1079"/>
      <c r="CV8" s="1080"/>
      <c r="CW8" s="1078">
        <v>30</v>
      </c>
      <c r="CX8" s="1079"/>
      <c r="CY8" s="1079"/>
      <c r="CZ8" s="1079"/>
      <c r="DA8" s="1080"/>
      <c r="DB8" s="1078">
        <v>23</v>
      </c>
      <c r="DC8" s="1079"/>
      <c r="DD8" s="1079"/>
      <c r="DE8" s="1079"/>
      <c r="DF8" s="1080"/>
      <c r="DG8" s="1078" t="s">
        <v>578</v>
      </c>
      <c r="DH8" s="1079"/>
      <c r="DI8" s="1079"/>
      <c r="DJ8" s="1079"/>
      <c r="DK8" s="1080"/>
      <c r="DL8" s="1078" t="s">
        <v>578</v>
      </c>
      <c r="DM8" s="1079"/>
      <c r="DN8" s="1079"/>
      <c r="DO8" s="1079"/>
      <c r="DP8" s="1080"/>
      <c r="DQ8" s="1078" t="s">
        <v>578</v>
      </c>
      <c r="DR8" s="1079"/>
      <c r="DS8" s="1079"/>
      <c r="DT8" s="1079"/>
      <c r="DU8" s="1080"/>
      <c r="DV8" s="1081"/>
      <c r="DW8" s="1082"/>
      <c r="DX8" s="1082"/>
      <c r="DY8" s="1082"/>
      <c r="DZ8" s="1083"/>
      <c r="EA8" s="254"/>
    </row>
    <row r="9" spans="1:131" s="255" customFormat="1" ht="26.25" customHeight="1">
      <c r="A9" s="261">
        <v>3</v>
      </c>
      <c r="B9" s="1126"/>
      <c r="C9" s="1127"/>
      <c r="D9" s="1127"/>
      <c r="E9" s="1127"/>
      <c r="F9" s="1127"/>
      <c r="G9" s="1127"/>
      <c r="H9" s="1127"/>
      <c r="I9" s="1127"/>
      <c r="J9" s="1127"/>
      <c r="K9" s="1127"/>
      <c r="L9" s="1127"/>
      <c r="M9" s="1127"/>
      <c r="N9" s="1127"/>
      <c r="O9" s="1127"/>
      <c r="P9" s="1128"/>
      <c r="Q9" s="1132"/>
      <c r="R9" s="1133"/>
      <c r="S9" s="1133"/>
      <c r="T9" s="1133"/>
      <c r="U9" s="1133"/>
      <c r="V9" s="1133"/>
      <c r="W9" s="1133"/>
      <c r="X9" s="1133"/>
      <c r="Y9" s="1133"/>
      <c r="Z9" s="1133"/>
      <c r="AA9" s="1133"/>
      <c r="AB9" s="1133"/>
      <c r="AC9" s="1133"/>
      <c r="AD9" s="1133"/>
      <c r="AE9" s="1134"/>
      <c r="AF9" s="1108"/>
      <c r="AG9" s="1109"/>
      <c r="AH9" s="1109"/>
      <c r="AI9" s="1109"/>
      <c r="AJ9" s="1110"/>
      <c r="AK9" s="1175"/>
      <c r="AL9" s="1176"/>
      <c r="AM9" s="1176"/>
      <c r="AN9" s="1176"/>
      <c r="AO9" s="1176"/>
      <c r="AP9" s="1176"/>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c r="BT9" s="1104"/>
      <c r="BU9" s="1104"/>
      <c r="BV9" s="1104"/>
      <c r="BW9" s="1104"/>
      <c r="BX9" s="1104"/>
      <c r="BY9" s="1104"/>
      <c r="BZ9" s="1104"/>
      <c r="CA9" s="1104"/>
      <c r="CB9" s="1104"/>
      <c r="CC9" s="1104"/>
      <c r="CD9" s="1104"/>
      <c r="CE9" s="1104"/>
      <c r="CF9" s="1104"/>
      <c r="CG9" s="1105"/>
      <c r="CH9" s="1078"/>
      <c r="CI9" s="1079"/>
      <c r="CJ9" s="1079"/>
      <c r="CK9" s="1079"/>
      <c r="CL9" s="1080"/>
      <c r="CM9" s="1078"/>
      <c r="CN9" s="1079"/>
      <c r="CO9" s="1079"/>
      <c r="CP9" s="1079"/>
      <c r="CQ9" s="1080"/>
      <c r="CR9" s="1078"/>
      <c r="CS9" s="1079"/>
      <c r="CT9" s="1079"/>
      <c r="CU9" s="1079"/>
      <c r="CV9" s="1080"/>
      <c r="CW9" s="1078"/>
      <c r="CX9" s="1079"/>
      <c r="CY9" s="1079"/>
      <c r="CZ9" s="1079"/>
      <c r="DA9" s="1080"/>
      <c r="DB9" s="1078"/>
      <c r="DC9" s="1079"/>
      <c r="DD9" s="1079"/>
      <c r="DE9" s="1079"/>
      <c r="DF9" s="1080"/>
      <c r="DG9" s="1078"/>
      <c r="DH9" s="1079"/>
      <c r="DI9" s="1079"/>
      <c r="DJ9" s="1079"/>
      <c r="DK9" s="1080"/>
      <c r="DL9" s="1078"/>
      <c r="DM9" s="1079"/>
      <c r="DN9" s="1079"/>
      <c r="DO9" s="1079"/>
      <c r="DP9" s="1080"/>
      <c r="DQ9" s="1078"/>
      <c r="DR9" s="1079"/>
      <c r="DS9" s="1079"/>
      <c r="DT9" s="1079"/>
      <c r="DU9" s="1080"/>
      <c r="DV9" s="1081"/>
      <c r="DW9" s="1082"/>
      <c r="DX9" s="1082"/>
      <c r="DY9" s="1082"/>
      <c r="DZ9" s="1083"/>
      <c r="EA9" s="254"/>
    </row>
    <row r="10" spans="1:131" s="255" customFormat="1" ht="26.25" customHeight="1">
      <c r="A10" s="261">
        <v>4</v>
      </c>
      <c r="B10" s="1126"/>
      <c r="C10" s="1127"/>
      <c r="D10" s="1127"/>
      <c r="E10" s="1127"/>
      <c r="F10" s="1127"/>
      <c r="G10" s="1127"/>
      <c r="H10" s="1127"/>
      <c r="I10" s="1127"/>
      <c r="J10" s="1127"/>
      <c r="K10" s="1127"/>
      <c r="L10" s="1127"/>
      <c r="M10" s="1127"/>
      <c r="N10" s="1127"/>
      <c r="O10" s="1127"/>
      <c r="P10" s="1128"/>
      <c r="Q10" s="1132"/>
      <c r="R10" s="1133"/>
      <c r="S10" s="1133"/>
      <c r="T10" s="1133"/>
      <c r="U10" s="1133"/>
      <c r="V10" s="1133"/>
      <c r="W10" s="1133"/>
      <c r="X10" s="1133"/>
      <c r="Y10" s="1133"/>
      <c r="Z10" s="1133"/>
      <c r="AA10" s="1133"/>
      <c r="AB10" s="1133"/>
      <c r="AC10" s="1133"/>
      <c r="AD10" s="1133"/>
      <c r="AE10" s="1134"/>
      <c r="AF10" s="1108"/>
      <c r="AG10" s="1109"/>
      <c r="AH10" s="1109"/>
      <c r="AI10" s="1109"/>
      <c r="AJ10" s="1110"/>
      <c r="AK10" s="1175"/>
      <c r="AL10" s="1176"/>
      <c r="AM10" s="1176"/>
      <c r="AN10" s="1176"/>
      <c r="AO10" s="1176"/>
      <c r="AP10" s="1176"/>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c r="A11" s="261">
        <v>5</v>
      </c>
      <c r="B11" s="1126"/>
      <c r="C11" s="1127"/>
      <c r="D11" s="1127"/>
      <c r="E11" s="1127"/>
      <c r="F11" s="1127"/>
      <c r="G11" s="1127"/>
      <c r="H11" s="1127"/>
      <c r="I11" s="1127"/>
      <c r="J11" s="1127"/>
      <c r="K11" s="1127"/>
      <c r="L11" s="1127"/>
      <c r="M11" s="1127"/>
      <c r="N11" s="1127"/>
      <c r="O11" s="1127"/>
      <c r="P11" s="1128"/>
      <c r="Q11" s="1132"/>
      <c r="R11" s="1133"/>
      <c r="S11" s="1133"/>
      <c r="T11" s="1133"/>
      <c r="U11" s="1133"/>
      <c r="V11" s="1133"/>
      <c r="W11" s="1133"/>
      <c r="X11" s="1133"/>
      <c r="Y11" s="1133"/>
      <c r="Z11" s="1133"/>
      <c r="AA11" s="1133"/>
      <c r="AB11" s="1133"/>
      <c r="AC11" s="1133"/>
      <c r="AD11" s="1133"/>
      <c r="AE11" s="1134"/>
      <c r="AF11" s="1108"/>
      <c r="AG11" s="1109"/>
      <c r="AH11" s="1109"/>
      <c r="AI11" s="1109"/>
      <c r="AJ11" s="1110"/>
      <c r="AK11" s="1175"/>
      <c r="AL11" s="1176"/>
      <c r="AM11" s="1176"/>
      <c r="AN11" s="1176"/>
      <c r="AO11" s="1176"/>
      <c r="AP11" s="1176"/>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08"/>
      <c r="AG12" s="1109"/>
      <c r="AH12" s="1109"/>
      <c r="AI12" s="1109"/>
      <c r="AJ12" s="1110"/>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08"/>
      <c r="AG13" s="1109"/>
      <c r="AH13" s="1109"/>
      <c r="AI13" s="1109"/>
      <c r="AJ13" s="1110"/>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08"/>
      <c r="AG14" s="1109"/>
      <c r="AH14" s="1109"/>
      <c r="AI14" s="1109"/>
      <c r="AJ14" s="1110"/>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08"/>
      <c r="AG15" s="1109"/>
      <c r="AH15" s="1109"/>
      <c r="AI15" s="1109"/>
      <c r="AJ15" s="1110"/>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08"/>
      <c r="AG16" s="1109"/>
      <c r="AH16" s="1109"/>
      <c r="AI16" s="1109"/>
      <c r="AJ16" s="1110"/>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08"/>
      <c r="AG17" s="1109"/>
      <c r="AH17" s="1109"/>
      <c r="AI17" s="1109"/>
      <c r="AJ17" s="1110"/>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08"/>
      <c r="AG18" s="1109"/>
      <c r="AH18" s="1109"/>
      <c r="AI18" s="1109"/>
      <c r="AJ18" s="1110"/>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08"/>
      <c r="AG19" s="1109"/>
      <c r="AH19" s="1109"/>
      <c r="AI19" s="1109"/>
      <c r="AJ19" s="1110"/>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08"/>
      <c r="AG20" s="1109"/>
      <c r="AH20" s="1109"/>
      <c r="AI20" s="1109"/>
      <c r="AJ20" s="1110"/>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08"/>
      <c r="AG21" s="1109"/>
      <c r="AH21" s="1109"/>
      <c r="AI21" s="1109"/>
      <c r="AJ21" s="1110"/>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70"/>
      <c r="R22" s="1171"/>
      <c r="S22" s="1171"/>
      <c r="T22" s="1171"/>
      <c r="U22" s="1171"/>
      <c r="V22" s="1171"/>
      <c r="W22" s="1171"/>
      <c r="X22" s="1171"/>
      <c r="Y22" s="1171"/>
      <c r="Z22" s="1171"/>
      <c r="AA22" s="1171"/>
      <c r="AB22" s="1171"/>
      <c r="AC22" s="1171"/>
      <c r="AD22" s="1171"/>
      <c r="AE22" s="1172"/>
      <c r="AF22" s="1108"/>
      <c r="AG22" s="1109"/>
      <c r="AH22" s="1109"/>
      <c r="AI22" s="1109"/>
      <c r="AJ22" s="1110"/>
      <c r="AK22" s="1166"/>
      <c r="AL22" s="1167"/>
      <c r="AM22" s="1167"/>
      <c r="AN22" s="1167"/>
      <c r="AO22" s="1167"/>
      <c r="AP22" s="1167"/>
      <c r="AQ22" s="1167"/>
      <c r="AR22" s="1167"/>
      <c r="AS22" s="1167"/>
      <c r="AT22" s="1167"/>
      <c r="AU22" s="1168"/>
      <c r="AV22" s="1168"/>
      <c r="AW22" s="1168"/>
      <c r="AX22" s="1168"/>
      <c r="AY22" s="1169"/>
      <c r="AZ22" s="1124" t="s">
        <v>383</v>
      </c>
      <c r="BA22" s="1124"/>
      <c r="BB22" s="1124"/>
      <c r="BC22" s="1124"/>
      <c r="BD22" s="1125"/>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c r="A23" s="264" t="s">
        <v>384</v>
      </c>
      <c r="B23" s="1033" t="s">
        <v>385</v>
      </c>
      <c r="C23" s="1034"/>
      <c r="D23" s="1034"/>
      <c r="E23" s="1034"/>
      <c r="F23" s="1034"/>
      <c r="G23" s="1034"/>
      <c r="H23" s="1034"/>
      <c r="I23" s="1034"/>
      <c r="J23" s="1034"/>
      <c r="K23" s="1034"/>
      <c r="L23" s="1034"/>
      <c r="M23" s="1034"/>
      <c r="N23" s="1034"/>
      <c r="O23" s="1034"/>
      <c r="P23" s="1035"/>
      <c r="Q23" s="1157">
        <f>SUM(Q7:U22)</f>
        <v>1636</v>
      </c>
      <c r="R23" s="1158"/>
      <c r="S23" s="1158"/>
      <c r="T23" s="1158"/>
      <c r="U23" s="1158"/>
      <c r="V23" s="1158">
        <f>SUM(V7:Z22)</f>
        <v>1564</v>
      </c>
      <c r="W23" s="1158"/>
      <c r="X23" s="1158"/>
      <c r="Y23" s="1158"/>
      <c r="Z23" s="1158"/>
      <c r="AA23" s="1158">
        <f>SUM(AA7:AE22)</f>
        <v>72</v>
      </c>
      <c r="AB23" s="1158"/>
      <c r="AC23" s="1158"/>
      <c r="AD23" s="1158"/>
      <c r="AE23" s="1159"/>
      <c r="AF23" s="1160">
        <v>60</v>
      </c>
      <c r="AG23" s="1158"/>
      <c r="AH23" s="1158"/>
      <c r="AI23" s="1158"/>
      <c r="AJ23" s="1161"/>
      <c r="AK23" s="1162"/>
      <c r="AL23" s="1163"/>
      <c r="AM23" s="1163"/>
      <c r="AN23" s="1163"/>
      <c r="AO23" s="1163"/>
      <c r="AP23" s="1158">
        <f>SUM(AP7:AT22)</f>
        <v>2575</v>
      </c>
      <c r="AQ23" s="1158"/>
      <c r="AR23" s="1158"/>
      <c r="AS23" s="1158"/>
      <c r="AT23" s="1158"/>
      <c r="AU23" s="1164"/>
      <c r="AV23" s="1164"/>
      <c r="AW23" s="1164"/>
      <c r="AX23" s="1164"/>
      <c r="AY23" s="1165"/>
      <c r="AZ23" s="1154" t="s">
        <v>127</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c r="A24" s="1153" t="s">
        <v>386</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c r="A25" s="1152" t="s">
        <v>387</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c r="A26" s="1084" t="s">
        <v>365</v>
      </c>
      <c r="B26" s="1085"/>
      <c r="C26" s="1085"/>
      <c r="D26" s="1085"/>
      <c r="E26" s="1085"/>
      <c r="F26" s="1085"/>
      <c r="G26" s="1085"/>
      <c r="H26" s="1085"/>
      <c r="I26" s="1085"/>
      <c r="J26" s="1085"/>
      <c r="K26" s="1085"/>
      <c r="L26" s="1085"/>
      <c r="M26" s="1085"/>
      <c r="N26" s="1085"/>
      <c r="O26" s="1085"/>
      <c r="P26" s="1086"/>
      <c r="Q26" s="1090" t="s">
        <v>388</v>
      </c>
      <c r="R26" s="1091"/>
      <c r="S26" s="1091"/>
      <c r="T26" s="1091"/>
      <c r="U26" s="1092"/>
      <c r="V26" s="1090" t="s">
        <v>389</v>
      </c>
      <c r="W26" s="1091"/>
      <c r="X26" s="1091"/>
      <c r="Y26" s="1091"/>
      <c r="Z26" s="1092"/>
      <c r="AA26" s="1090" t="s">
        <v>390</v>
      </c>
      <c r="AB26" s="1091"/>
      <c r="AC26" s="1091"/>
      <c r="AD26" s="1091"/>
      <c r="AE26" s="1091"/>
      <c r="AF26" s="1148" t="s">
        <v>391</v>
      </c>
      <c r="AG26" s="1097"/>
      <c r="AH26" s="1097"/>
      <c r="AI26" s="1097"/>
      <c r="AJ26" s="1149"/>
      <c r="AK26" s="1091" t="s">
        <v>392</v>
      </c>
      <c r="AL26" s="1091"/>
      <c r="AM26" s="1091"/>
      <c r="AN26" s="1091"/>
      <c r="AO26" s="1092"/>
      <c r="AP26" s="1090" t="s">
        <v>393</v>
      </c>
      <c r="AQ26" s="1091"/>
      <c r="AR26" s="1091"/>
      <c r="AS26" s="1091"/>
      <c r="AT26" s="1092"/>
      <c r="AU26" s="1090" t="s">
        <v>394</v>
      </c>
      <c r="AV26" s="1091"/>
      <c r="AW26" s="1091"/>
      <c r="AX26" s="1091"/>
      <c r="AY26" s="1092"/>
      <c r="AZ26" s="1090" t="s">
        <v>395</v>
      </c>
      <c r="BA26" s="1091"/>
      <c r="BB26" s="1091"/>
      <c r="BC26" s="1091"/>
      <c r="BD26" s="1092"/>
      <c r="BE26" s="1090" t="s">
        <v>372</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c r="A28" s="266">
        <v>1</v>
      </c>
      <c r="B28" s="1139" t="s">
        <v>396</v>
      </c>
      <c r="C28" s="1140"/>
      <c r="D28" s="1140"/>
      <c r="E28" s="1140"/>
      <c r="F28" s="1140"/>
      <c r="G28" s="1140"/>
      <c r="H28" s="1140"/>
      <c r="I28" s="1140"/>
      <c r="J28" s="1140"/>
      <c r="K28" s="1140"/>
      <c r="L28" s="1140"/>
      <c r="M28" s="1140"/>
      <c r="N28" s="1140"/>
      <c r="O28" s="1140"/>
      <c r="P28" s="1141"/>
      <c r="Q28" s="1142">
        <v>44</v>
      </c>
      <c r="R28" s="1143"/>
      <c r="S28" s="1143"/>
      <c r="T28" s="1143"/>
      <c r="U28" s="1143"/>
      <c r="V28" s="1143">
        <v>39</v>
      </c>
      <c r="W28" s="1143"/>
      <c r="X28" s="1143"/>
      <c r="Y28" s="1143"/>
      <c r="Z28" s="1143"/>
      <c r="AA28" s="1143">
        <v>5</v>
      </c>
      <c r="AB28" s="1143"/>
      <c r="AC28" s="1143"/>
      <c r="AD28" s="1143"/>
      <c r="AE28" s="1144"/>
      <c r="AF28" s="1145">
        <v>5</v>
      </c>
      <c r="AG28" s="1143"/>
      <c r="AH28" s="1143"/>
      <c r="AI28" s="1143"/>
      <c r="AJ28" s="1146"/>
      <c r="AK28" s="1147">
        <v>3</v>
      </c>
      <c r="AL28" s="1135"/>
      <c r="AM28" s="1135"/>
      <c r="AN28" s="1135"/>
      <c r="AO28" s="1135"/>
      <c r="AP28" s="1135" t="s">
        <v>577</v>
      </c>
      <c r="AQ28" s="1135"/>
      <c r="AR28" s="1135"/>
      <c r="AS28" s="1135"/>
      <c r="AT28" s="1135"/>
      <c r="AU28" s="1135" t="s">
        <v>577</v>
      </c>
      <c r="AV28" s="1135"/>
      <c r="AW28" s="1135"/>
      <c r="AX28" s="1135"/>
      <c r="AY28" s="1135"/>
      <c r="AZ28" s="1136"/>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c r="A29" s="266">
        <v>2</v>
      </c>
      <c r="B29" s="1126" t="s">
        <v>397</v>
      </c>
      <c r="C29" s="1127"/>
      <c r="D29" s="1127"/>
      <c r="E29" s="1127"/>
      <c r="F29" s="1127"/>
      <c r="G29" s="1127"/>
      <c r="H29" s="1127"/>
      <c r="I29" s="1127"/>
      <c r="J29" s="1127"/>
      <c r="K29" s="1127"/>
      <c r="L29" s="1127"/>
      <c r="M29" s="1127"/>
      <c r="N29" s="1127"/>
      <c r="O29" s="1127"/>
      <c r="P29" s="1128"/>
      <c r="Q29" s="1132">
        <v>20</v>
      </c>
      <c r="R29" s="1133"/>
      <c r="S29" s="1133"/>
      <c r="T29" s="1133"/>
      <c r="U29" s="1133"/>
      <c r="V29" s="1133">
        <v>20</v>
      </c>
      <c r="W29" s="1133"/>
      <c r="X29" s="1133"/>
      <c r="Y29" s="1133"/>
      <c r="Z29" s="1133"/>
      <c r="AA29" s="1133">
        <v>0</v>
      </c>
      <c r="AB29" s="1133"/>
      <c r="AC29" s="1133"/>
      <c r="AD29" s="1133"/>
      <c r="AE29" s="1134"/>
      <c r="AF29" s="1108">
        <v>0</v>
      </c>
      <c r="AG29" s="1109"/>
      <c r="AH29" s="1109"/>
      <c r="AI29" s="1109"/>
      <c r="AJ29" s="1110"/>
      <c r="AK29" s="1069">
        <v>20</v>
      </c>
      <c r="AL29" s="1060"/>
      <c r="AM29" s="1060"/>
      <c r="AN29" s="1060"/>
      <c r="AO29" s="1060"/>
      <c r="AP29" s="1070" t="s">
        <v>578</v>
      </c>
      <c r="AQ29" s="1068"/>
      <c r="AR29" s="1068"/>
      <c r="AS29" s="1068"/>
      <c r="AT29" s="1069"/>
      <c r="AU29" s="1070" t="s">
        <v>578</v>
      </c>
      <c r="AV29" s="1068"/>
      <c r="AW29" s="1068"/>
      <c r="AX29" s="1068"/>
      <c r="AY29" s="1069"/>
      <c r="AZ29" s="1131"/>
      <c r="BA29" s="1131"/>
      <c r="BB29" s="1131"/>
      <c r="BC29" s="1131"/>
      <c r="BD29" s="1131"/>
      <c r="BE29" s="1121"/>
      <c r="BF29" s="1121"/>
      <c r="BG29" s="1121"/>
      <c r="BH29" s="1121"/>
      <c r="BI29" s="1122"/>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c r="A30" s="266">
        <v>3</v>
      </c>
      <c r="B30" s="1126" t="s">
        <v>398</v>
      </c>
      <c r="C30" s="1127"/>
      <c r="D30" s="1127"/>
      <c r="E30" s="1127"/>
      <c r="F30" s="1127"/>
      <c r="G30" s="1127"/>
      <c r="H30" s="1127"/>
      <c r="I30" s="1127"/>
      <c r="J30" s="1127"/>
      <c r="K30" s="1127"/>
      <c r="L30" s="1127"/>
      <c r="M30" s="1127"/>
      <c r="N30" s="1127"/>
      <c r="O30" s="1127"/>
      <c r="P30" s="1128"/>
      <c r="Q30" s="1132">
        <v>87</v>
      </c>
      <c r="R30" s="1133"/>
      <c r="S30" s="1133"/>
      <c r="T30" s="1133"/>
      <c r="U30" s="1133"/>
      <c r="V30" s="1133">
        <v>78</v>
      </c>
      <c r="W30" s="1133"/>
      <c r="X30" s="1133"/>
      <c r="Y30" s="1133"/>
      <c r="Z30" s="1133"/>
      <c r="AA30" s="1133">
        <v>9</v>
      </c>
      <c r="AB30" s="1133"/>
      <c r="AC30" s="1133"/>
      <c r="AD30" s="1133"/>
      <c r="AE30" s="1134"/>
      <c r="AF30" s="1108">
        <v>9</v>
      </c>
      <c r="AG30" s="1109"/>
      <c r="AH30" s="1109"/>
      <c r="AI30" s="1109"/>
      <c r="AJ30" s="1110"/>
      <c r="AK30" s="1069">
        <v>15</v>
      </c>
      <c r="AL30" s="1060"/>
      <c r="AM30" s="1060"/>
      <c r="AN30" s="1060"/>
      <c r="AO30" s="1060"/>
      <c r="AP30" s="1070" t="s">
        <v>578</v>
      </c>
      <c r="AQ30" s="1068"/>
      <c r="AR30" s="1068"/>
      <c r="AS30" s="1068"/>
      <c r="AT30" s="1069"/>
      <c r="AU30" s="1070" t="s">
        <v>578</v>
      </c>
      <c r="AV30" s="1068"/>
      <c r="AW30" s="1068"/>
      <c r="AX30" s="1068"/>
      <c r="AY30" s="1069"/>
      <c r="AZ30" s="1131"/>
      <c r="BA30" s="1131"/>
      <c r="BB30" s="1131"/>
      <c r="BC30" s="1131"/>
      <c r="BD30" s="1131"/>
      <c r="BE30" s="1121"/>
      <c r="BF30" s="1121"/>
      <c r="BG30" s="1121"/>
      <c r="BH30" s="1121"/>
      <c r="BI30" s="1122"/>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c r="A31" s="266">
        <v>4</v>
      </c>
      <c r="B31" s="1126" t="s">
        <v>399</v>
      </c>
      <c r="C31" s="1127"/>
      <c r="D31" s="1127"/>
      <c r="E31" s="1127"/>
      <c r="F31" s="1127"/>
      <c r="G31" s="1127"/>
      <c r="H31" s="1127"/>
      <c r="I31" s="1127"/>
      <c r="J31" s="1127"/>
      <c r="K31" s="1127"/>
      <c r="L31" s="1127"/>
      <c r="M31" s="1127"/>
      <c r="N31" s="1127"/>
      <c r="O31" s="1127"/>
      <c r="P31" s="1128"/>
      <c r="Q31" s="1132">
        <v>9</v>
      </c>
      <c r="R31" s="1133"/>
      <c r="S31" s="1133"/>
      <c r="T31" s="1133"/>
      <c r="U31" s="1133"/>
      <c r="V31" s="1133">
        <v>9</v>
      </c>
      <c r="W31" s="1133"/>
      <c r="X31" s="1133"/>
      <c r="Y31" s="1133"/>
      <c r="Z31" s="1133"/>
      <c r="AA31" s="1133">
        <v>0</v>
      </c>
      <c r="AB31" s="1133"/>
      <c r="AC31" s="1133"/>
      <c r="AD31" s="1133"/>
      <c r="AE31" s="1134"/>
      <c r="AF31" s="1108">
        <v>0</v>
      </c>
      <c r="AG31" s="1109"/>
      <c r="AH31" s="1109"/>
      <c r="AI31" s="1109"/>
      <c r="AJ31" s="1110"/>
      <c r="AK31" s="1069">
        <v>4</v>
      </c>
      <c r="AL31" s="1060"/>
      <c r="AM31" s="1060"/>
      <c r="AN31" s="1060"/>
      <c r="AO31" s="1060"/>
      <c r="AP31" s="1070" t="s">
        <v>578</v>
      </c>
      <c r="AQ31" s="1068"/>
      <c r="AR31" s="1068"/>
      <c r="AS31" s="1068"/>
      <c r="AT31" s="1069"/>
      <c r="AU31" s="1070" t="s">
        <v>578</v>
      </c>
      <c r="AV31" s="1068"/>
      <c r="AW31" s="1068"/>
      <c r="AX31" s="1068"/>
      <c r="AY31" s="1069"/>
      <c r="AZ31" s="1131"/>
      <c r="BA31" s="1131"/>
      <c r="BB31" s="1131"/>
      <c r="BC31" s="1131"/>
      <c r="BD31" s="1131"/>
      <c r="BE31" s="1121"/>
      <c r="BF31" s="1121"/>
      <c r="BG31" s="1121"/>
      <c r="BH31" s="1121"/>
      <c r="BI31" s="1122"/>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c r="A32" s="266">
        <v>5</v>
      </c>
      <c r="B32" s="1126"/>
      <c r="C32" s="1127"/>
      <c r="D32" s="1127"/>
      <c r="E32" s="1127"/>
      <c r="F32" s="1127"/>
      <c r="G32" s="1127"/>
      <c r="H32" s="1127"/>
      <c r="I32" s="1127"/>
      <c r="J32" s="1127"/>
      <c r="K32" s="1127"/>
      <c r="L32" s="1127"/>
      <c r="M32" s="1127"/>
      <c r="N32" s="1127"/>
      <c r="O32" s="1127"/>
      <c r="P32" s="1128"/>
      <c r="Q32" s="1132"/>
      <c r="R32" s="1133"/>
      <c r="S32" s="1133"/>
      <c r="T32" s="1133"/>
      <c r="U32" s="1133"/>
      <c r="V32" s="1133"/>
      <c r="W32" s="1133"/>
      <c r="X32" s="1133"/>
      <c r="Y32" s="1133"/>
      <c r="Z32" s="1133"/>
      <c r="AA32" s="1133"/>
      <c r="AB32" s="1133"/>
      <c r="AC32" s="1133"/>
      <c r="AD32" s="1133"/>
      <c r="AE32" s="1134"/>
      <c r="AF32" s="1108"/>
      <c r="AG32" s="1109"/>
      <c r="AH32" s="1109"/>
      <c r="AI32" s="1109"/>
      <c r="AJ32" s="1110"/>
      <c r="AK32" s="1069"/>
      <c r="AL32" s="1060"/>
      <c r="AM32" s="1060"/>
      <c r="AN32" s="1060"/>
      <c r="AO32" s="1060"/>
      <c r="AP32" s="1060"/>
      <c r="AQ32" s="1060"/>
      <c r="AR32" s="1060"/>
      <c r="AS32" s="1060"/>
      <c r="AT32" s="1060"/>
      <c r="AU32" s="1060"/>
      <c r="AV32" s="1060"/>
      <c r="AW32" s="1060"/>
      <c r="AX32" s="1060"/>
      <c r="AY32" s="1060"/>
      <c r="AZ32" s="1131"/>
      <c r="BA32" s="1131"/>
      <c r="BB32" s="1131"/>
      <c r="BC32" s="1131"/>
      <c r="BD32" s="1131"/>
      <c r="BE32" s="1121"/>
      <c r="BF32" s="1121"/>
      <c r="BG32" s="1121"/>
      <c r="BH32" s="1121"/>
      <c r="BI32" s="1122"/>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c r="A33" s="266">
        <v>6</v>
      </c>
      <c r="B33" s="1126"/>
      <c r="C33" s="1127"/>
      <c r="D33" s="1127"/>
      <c r="E33" s="1127"/>
      <c r="F33" s="1127"/>
      <c r="G33" s="1127"/>
      <c r="H33" s="1127"/>
      <c r="I33" s="1127"/>
      <c r="J33" s="1127"/>
      <c r="K33" s="1127"/>
      <c r="L33" s="1127"/>
      <c r="M33" s="1127"/>
      <c r="N33" s="1127"/>
      <c r="O33" s="1127"/>
      <c r="P33" s="1128"/>
      <c r="Q33" s="1132"/>
      <c r="R33" s="1133"/>
      <c r="S33" s="1133"/>
      <c r="T33" s="1133"/>
      <c r="U33" s="1133"/>
      <c r="V33" s="1133"/>
      <c r="W33" s="1133"/>
      <c r="X33" s="1133"/>
      <c r="Y33" s="1133"/>
      <c r="Z33" s="1133"/>
      <c r="AA33" s="1133"/>
      <c r="AB33" s="1133"/>
      <c r="AC33" s="1133"/>
      <c r="AD33" s="1133"/>
      <c r="AE33" s="1134"/>
      <c r="AF33" s="1108"/>
      <c r="AG33" s="1109"/>
      <c r="AH33" s="1109"/>
      <c r="AI33" s="1109"/>
      <c r="AJ33" s="1110"/>
      <c r="AK33" s="1069"/>
      <c r="AL33" s="1060"/>
      <c r="AM33" s="1060"/>
      <c r="AN33" s="1060"/>
      <c r="AO33" s="1060"/>
      <c r="AP33" s="1060"/>
      <c r="AQ33" s="1060"/>
      <c r="AR33" s="1060"/>
      <c r="AS33" s="1060"/>
      <c r="AT33" s="1060"/>
      <c r="AU33" s="1060"/>
      <c r="AV33" s="1060"/>
      <c r="AW33" s="1060"/>
      <c r="AX33" s="1060"/>
      <c r="AY33" s="1060"/>
      <c r="AZ33" s="1131"/>
      <c r="BA33" s="1131"/>
      <c r="BB33" s="1131"/>
      <c r="BC33" s="1131"/>
      <c r="BD33" s="1131"/>
      <c r="BE33" s="1121"/>
      <c r="BF33" s="1121"/>
      <c r="BG33" s="1121"/>
      <c r="BH33" s="1121"/>
      <c r="BI33" s="1122"/>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c r="A34" s="266">
        <v>7</v>
      </c>
      <c r="B34" s="1126"/>
      <c r="C34" s="1127"/>
      <c r="D34" s="1127"/>
      <c r="E34" s="1127"/>
      <c r="F34" s="1127"/>
      <c r="G34" s="1127"/>
      <c r="H34" s="1127"/>
      <c r="I34" s="1127"/>
      <c r="J34" s="1127"/>
      <c r="K34" s="1127"/>
      <c r="L34" s="1127"/>
      <c r="M34" s="1127"/>
      <c r="N34" s="1127"/>
      <c r="O34" s="1127"/>
      <c r="P34" s="1128"/>
      <c r="Q34" s="1132"/>
      <c r="R34" s="1133"/>
      <c r="S34" s="1133"/>
      <c r="T34" s="1133"/>
      <c r="U34" s="1133"/>
      <c r="V34" s="1133"/>
      <c r="W34" s="1133"/>
      <c r="X34" s="1133"/>
      <c r="Y34" s="1133"/>
      <c r="Z34" s="1133"/>
      <c r="AA34" s="1133"/>
      <c r="AB34" s="1133"/>
      <c r="AC34" s="1133"/>
      <c r="AD34" s="1133"/>
      <c r="AE34" s="1134"/>
      <c r="AF34" s="1108"/>
      <c r="AG34" s="1109"/>
      <c r="AH34" s="1109"/>
      <c r="AI34" s="1109"/>
      <c r="AJ34" s="1110"/>
      <c r="AK34" s="1069"/>
      <c r="AL34" s="1060"/>
      <c r="AM34" s="1060"/>
      <c r="AN34" s="1060"/>
      <c r="AO34" s="1060"/>
      <c r="AP34" s="1060"/>
      <c r="AQ34" s="1060"/>
      <c r="AR34" s="1060"/>
      <c r="AS34" s="1060"/>
      <c r="AT34" s="1060"/>
      <c r="AU34" s="1060"/>
      <c r="AV34" s="1060"/>
      <c r="AW34" s="1060"/>
      <c r="AX34" s="1060"/>
      <c r="AY34" s="1060"/>
      <c r="AZ34" s="1131"/>
      <c r="BA34" s="1131"/>
      <c r="BB34" s="1131"/>
      <c r="BC34" s="1131"/>
      <c r="BD34" s="1131"/>
      <c r="BE34" s="1121"/>
      <c r="BF34" s="1121"/>
      <c r="BG34" s="1121"/>
      <c r="BH34" s="1121"/>
      <c r="BI34" s="1122"/>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c r="A35" s="266">
        <v>8</v>
      </c>
      <c r="B35" s="1126"/>
      <c r="C35" s="1127"/>
      <c r="D35" s="1127"/>
      <c r="E35" s="1127"/>
      <c r="F35" s="1127"/>
      <c r="G35" s="1127"/>
      <c r="H35" s="1127"/>
      <c r="I35" s="1127"/>
      <c r="J35" s="1127"/>
      <c r="K35" s="1127"/>
      <c r="L35" s="1127"/>
      <c r="M35" s="1127"/>
      <c r="N35" s="1127"/>
      <c r="O35" s="1127"/>
      <c r="P35" s="1128"/>
      <c r="Q35" s="1132"/>
      <c r="R35" s="1133"/>
      <c r="S35" s="1133"/>
      <c r="T35" s="1133"/>
      <c r="U35" s="1133"/>
      <c r="V35" s="1133"/>
      <c r="W35" s="1133"/>
      <c r="X35" s="1133"/>
      <c r="Y35" s="1133"/>
      <c r="Z35" s="1133"/>
      <c r="AA35" s="1133"/>
      <c r="AB35" s="1133"/>
      <c r="AC35" s="1133"/>
      <c r="AD35" s="1133"/>
      <c r="AE35" s="1134"/>
      <c r="AF35" s="1108"/>
      <c r="AG35" s="1109"/>
      <c r="AH35" s="1109"/>
      <c r="AI35" s="1109"/>
      <c r="AJ35" s="1110"/>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121"/>
      <c r="BF35" s="1121"/>
      <c r="BG35" s="1121"/>
      <c r="BH35" s="1121"/>
      <c r="BI35" s="1122"/>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08"/>
      <c r="AG36" s="1109"/>
      <c r="AH36" s="1109"/>
      <c r="AI36" s="1109"/>
      <c r="AJ36" s="1110"/>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21"/>
      <c r="BF36" s="1121"/>
      <c r="BG36" s="1121"/>
      <c r="BH36" s="1121"/>
      <c r="BI36" s="1122"/>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08"/>
      <c r="AG37" s="1109"/>
      <c r="AH37" s="1109"/>
      <c r="AI37" s="1109"/>
      <c r="AJ37" s="1110"/>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21"/>
      <c r="BF37" s="1121"/>
      <c r="BG37" s="1121"/>
      <c r="BH37" s="1121"/>
      <c r="BI37" s="1122"/>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08"/>
      <c r="AG38" s="1109"/>
      <c r="AH38" s="1109"/>
      <c r="AI38" s="1109"/>
      <c r="AJ38" s="1110"/>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21"/>
      <c r="BF38" s="1121"/>
      <c r="BG38" s="1121"/>
      <c r="BH38" s="1121"/>
      <c r="BI38" s="1122"/>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08"/>
      <c r="AG39" s="1109"/>
      <c r="AH39" s="1109"/>
      <c r="AI39" s="1109"/>
      <c r="AJ39" s="1110"/>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21"/>
      <c r="BF39" s="1121"/>
      <c r="BG39" s="1121"/>
      <c r="BH39" s="1121"/>
      <c r="BI39" s="1122"/>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08"/>
      <c r="AG40" s="1109"/>
      <c r="AH40" s="1109"/>
      <c r="AI40" s="1109"/>
      <c r="AJ40" s="1110"/>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21"/>
      <c r="BF40" s="1121"/>
      <c r="BG40" s="1121"/>
      <c r="BH40" s="1121"/>
      <c r="BI40" s="1122"/>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08"/>
      <c r="AG41" s="1109"/>
      <c r="AH41" s="1109"/>
      <c r="AI41" s="1109"/>
      <c r="AJ41" s="1110"/>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21"/>
      <c r="BF41" s="1121"/>
      <c r="BG41" s="1121"/>
      <c r="BH41" s="1121"/>
      <c r="BI41" s="1122"/>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08"/>
      <c r="AG42" s="1109"/>
      <c r="AH42" s="1109"/>
      <c r="AI42" s="1109"/>
      <c r="AJ42" s="1110"/>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21"/>
      <c r="BF42" s="1121"/>
      <c r="BG42" s="1121"/>
      <c r="BH42" s="1121"/>
      <c r="BI42" s="1122"/>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08"/>
      <c r="AG43" s="1109"/>
      <c r="AH43" s="1109"/>
      <c r="AI43" s="1109"/>
      <c r="AJ43" s="1110"/>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21"/>
      <c r="BF43" s="1121"/>
      <c r="BG43" s="1121"/>
      <c r="BH43" s="1121"/>
      <c r="BI43" s="1122"/>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08"/>
      <c r="AG44" s="1109"/>
      <c r="AH44" s="1109"/>
      <c r="AI44" s="1109"/>
      <c r="AJ44" s="1110"/>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21"/>
      <c r="BF44" s="1121"/>
      <c r="BG44" s="1121"/>
      <c r="BH44" s="1121"/>
      <c r="BI44" s="1122"/>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08"/>
      <c r="AG45" s="1109"/>
      <c r="AH45" s="1109"/>
      <c r="AI45" s="1109"/>
      <c r="AJ45" s="1110"/>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21"/>
      <c r="BF45" s="1121"/>
      <c r="BG45" s="1121"/>
      <c r="BH45" s="1121"/>
      <c r="BI45" s="1122"/>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08"/>
      <c r="AG46" s="1109"/>
      <c r="AH46" s="1109"/>
      <c r="AI46" s="1109"/>
      <c r="AJ46" s="1110"/>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21"/>
      <c r="BF46" s="1121"/>
      <c r="BG46" s="1121"/>
      <c r="BH46" s="1121"/>
      <c r="BI46" s="1122"/>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08"/>
      <c r="AG47" s="1109"/>
      <c r="AH47" s="1109"/>
      <c r="AI47" s="1109"/>
      <c r="AJ47" s="1110"/>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21"/>
      <c r="BF47" s="1121"/>
      <c r="BG47" s="1121"/>
      <c r="BH47" s="1121"/>
      <c r="BI47" s="1122"/>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08"/>
      <c r="AG48" s="1109"/>
      <c r="AH48" s="1109"/>
      <c r="AI48" s="1109"/>
      <c r="AJ48" s="1110"/>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21"/>
      <c r="BF48" s="1121"/>
      <c r="BG48" s="1121"/>
      <c r="BH48" s="1121"/>
      <c r="BI48" s="1122"/>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08"/>
      <c r="AG49" s="1109"/>
      <c r="AH49" s="1109"/>
      <c r="AI49" s="1109"/>
      <c r="AJ49" s="1110"/>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21"/>
      <c r="BF49" s="1121"/>
      <c r="BG49" s="1121"/>
      <c r="BH49" s="1121"/>
      <c r="BI49" s="1122"/>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2"/>
      <c r="S50" s="1112"/>
      <c r="T50" s="1112"/>
      <c r="U50" s="1112"/>
      <c r="V50" s="1112"/>
      <c r="W50" s="1112"/>
      <c r="X50" s="1112"/>
      <c r="Y50" s="1112"/>
      <c r="Z50" s="1112"/>
      <c r="AA50" s="1112"/>
      <c r="AB50" s="1112"/>
      <c r="AC50" s="1112"/>
      <c r="AD50" s="1112"/>
      <c r="AE50" s="1130"/>
      <c r="AF50" s="1108"/>
      <c r="AG50" s="1109"/>
      <c r="AH50" s="1109"/>
      <c r="AI50" s="1109"/>
      <c r="AJ50" s="1110"/>
      <c r="AK50" s="1111"/>
      <c r="AL50" s="1112"/>
      <c r="AM50" s="1112"/>
      <c r="AN50" s="1112"/>
      <c r="AO50" s="1112"/>
      <c r="AP50" s="1112"/>
      <c r="AQ50" s="1112"/>
      <c r="AR50" s="1112"/>
      <c r="AS50" s="1112"/>
      <c r="AT50" s="1112"/>
      <c r="AU50" s="1112"/>
      <c r="AV50" s="1112"/>
      <c r="AW50" s="1112"/>
      <c r="AX50" s="1112"/>
      <c r="AY50" s="1112"/>
      <c r="AZ50" s="1113"/>
      <c r="BA50" s="1113"/>
      <c r="BB50" s="1113"/>
      <c r="BC50" s="1113"/>
      <c r="BD50" s="1113"/>
      <c r="BE50" s="1121"/>
      <c r="BF50" s="1121"/>
      <c r="BG50" s="1121"/>
      <c r="BH50" s="1121"/>
      <c r="BI50" s="1122"/>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2"/>
      <c r="S51" s="1112"/>
      <c r="T51" s="1112"/>
      <c r="U51" s="1112"/>
      <c r="V51" s="1112"/>
      <c r="W51" s="1112"/>
      <c r="X51" s="1112"/>
      <c r="Y51" s="1112"/>
      <c r="Z51" s="1112"/>
      <c r="AA51" s="1112"/>
      <c r="AB51" s="1112"/>
      <c r="AC51" s="1112"/>
      <c r="AD51" s="1112"/>
      <c r="AE51" s="1130"/>
      <c r="AF51" s="1108"/>
      <c r="AG51" s="1109"/>
      <c r="AH51" s="1109"/>
      <c r="AI51" s="1109"/>
      <c r="AJ51" s="1110"/>
      <c r="AK51" s="1111"/>
      <c r="AL51" s="1112"/>
      <c r="AM51" s="1112"/>
      <c r="AN51" s="1112"/>
      <c r="AO51" s="1112"/>
      <c r="AP51" s="1112"/>
      <c r="AQ51" s="1112"/>
      <c r="AR51" s="1112"/>
      <c r="AS51" s="1112"/>
      <c r="AT51" s="1112"/>
      <c r="AU51" s="1112"/>
      <c r="AV51" s="1112"/>
      <c r="AW51" s="1112"/>
      <c r="AX51" s="1112"/>
      <c r="AY51" s="1112"/>
      <c r="AZ51" s="1113"/>
      <c r="BA51" s="1113"/>
      <c r="BB51" s="1113"/>
      <c r="BC51" s="1113"/>
      <c r="BD51" s="1113"/>
      <c r="BE51" s="1121"/>
      <c r="BF51" s="1121"/>
      <c r="BG51" s="1121"/>
      <c r="BH51" s="1121"/>
      <c r="BI51" s="1122"/>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2"/>
      <c r="S52" s="1112"/>
      <c r="T52" s="1112"/>
      <c r="U52" s="1112"/>
      <c r="V52" s="1112"/>
      <c r="W52" s="1112"/>
      <c r="X52" s="1112"/>
      <c r="Y52" s="1112"/>
      <c r="Z52" s="1112"/>
      <c r="AA52" s="1112"/>
      <c r="AB52" s="1112"/>
      <c r="AC52" s="1112"/>
      <c r="AD52" s="1112"/>
      <c r="AE52" s="1130"/>
      <c r="AF52" s="1108"/>
      <c r="AG52" s="1109"/>
      <c r="AH52" s="1109"/>
      <c r="AI52" s="1109"/>
      <c r="AJ52" s="1110"/>
      <c r="AK52" s="1111"/>
      <c r="AL52" s="1112"/>
      <c r="AM52" s="1112"/>
      <c r="AN52" s="1112"/>
      <c r="AO52" s="1112"/>
      <c r="AP52" s="1112"/>
      <c r="AQ52" s="1112"/>
      <c r="AR52" s="1112"/>
      <c r="AS52" s="1112"/>
      <c r="AT52" s="1112"/>
      <c r="AU52" s="1112"/>
      <c r="AV52" s="1112"/>
      <c r="AW52" s="1112"/>
      <c r="AX52" s="1112"/>
      <c r="AY52" s="1112"/>
      <c r="AZ52" s="1113"/>
      <c r="BA52" s="1113"/>
      <c r="BB52" s="1113"/>
      <c r="BC52" s="1113"/>
      <c r="BD52" s="1113"/>
      <c r="BE52" s="1121"/>
      <c r="BF52" s="1121"/>
      <c r="BG52" s="1121"/>
      <c r="BH52" s="1121"/>
      <c r="BI52" s="1122"/>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2"/>
      <c r="S53" s="1112"/>
      <c r="T53" s="1112"/>
      <c r="U53" s="1112"/>
      <c r="V53" s="1112"/>
      <c r="W53" s="1112"/>
      <c r="X53" s="1112"/>
      <c r="Y53" s="1112"/>
      <c r="Z53" s="1112"/>
      <c r="AA53" s="1112"/>
      <c r="AB53" s="1112"/>
      <c r="AC53" s="1112"/>
      <c r="AD53" s="1112"/>
      <c r="AE53" s="1130"/>
      <c r="AF53" s="1108"/>
      <c r="AG53" s="1109"/>
      <c r="AH53" s="1109"/>
      <c r="AI53" s="1109"/>
      <c r="AJ53" s="1110"/>
      <c r="AK53" s="1111"/>
      <c r="AL53" s="1112"/>
      <c r="AM53" s="1112"/>
      <c r="AN53" s="1112"/>
      <c r="AO53" s="1112"/>
      <c r="AP53" s="1112"/>
      <c r="AQ53" s="1112"/>
      <c r="AR53" s="1112"/>
      <c r="AS53" s="1112"/>
      <c r="AT53" s="1112"/>
      <c r="AU53" s="1112"/>
      <c r="AV53" s="1112"/>
      <c r="AW53" s="1112"/>
      <c r="AX53" s="1112"/>
      <c r="AY53" s="1112"/>
      <c r="AZ53" s="1113"/>
      <c r="BA53" s="1113"/>
      <c r="BB53" s="1113"/>
      <c r="BC53" s="1113"/>
      <c r="BD53" s="1113"/>
      <c r="BE53" s="1121"/>
      <c r="BF53" s="1121"/>
      <c r="BG53" s="1121"/>
      <c r="BH53" s="1121"/>
      <c r="BI53" s="1122"/>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2"/>
      <c r="S54" s="1112"/>
      <c r="T54" s="1112"/>
      <c r="U54" s="1112"/>
      <c r="V54" s="1112"/>
      <c r="W54" s="1112"/>
      <c r="X54" s="1112"/>
      <c r="Y54" s="1112"/>
      <c r="Z54" s="1112"/>
      <c r="AA54" s="1112"/>
      <c r="AB54" s="1112"/>
      <c r="AC54" s="1112"/>
      <c r="AD54" s="1112"/>
      <c r="AE54" s="1130"/>
      <c r="AF54" s="1108"/>
      <c r="AG54" s="1109"/>
      <c r="AH54" s="1109"/>
      <c r="AI54" s="1109"/>
      <c r="AJ54" s="1110"/>
      <c r="AK54" s="1111"/>
      <c r="AL54" s="1112"/>
      <c r="AM54" s="1112"/>
      <c r="AN54" s="1112"/>
      <c r="AO54" s="1112"/>
      <c r="AP54" s="1112"/>
      <c r="AQ54" s="1112"/>
      <c r="AR54" s="1112"/>
      <c r="AS54" s="1112"/>
      <c r="AT54" s="1112"/>
      <c r="AU54" s="1112"/>
      <c r="AV54" s="1112"/>
      <c r="AW54" s="1112"/>
      <c r="AX54" s="1112"/>
      <c r="AY54" s="1112"/>
      <c r="AZ54" s="1113"/>
      <c r="BA54" s="1113"/>
      <c r="BB54" s="1113"/>
      <c r="BC54" s="1113"/>
      <c r="BD54" s="1113"/>
      <c r="BE54" s="1121"/>
      <c r="BF54" s="1121"/>
      <c r="BG54" s="1121"/>
      <c r="BH54" s="1121"/>
      <c r="BI54" s="1122"/>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2"/>
      <c r="S55" s="1112"/>
      <c r="T55" s="1112"/>
      <c r="U55" s="1112"/>
      <c r="V55" s="1112"/>
      <c r="W55" s="1112"/>
      <c r="X55" s="1112"/>
      <c r="Y55" s="1112"/>
      <c r="Z55" s="1112"/>
      <c r="AA55" s="1112"/>
      <c r="AB55" s="1112"/>
      <c r="AC55" s="1112"/>
      <c r="AD55" s="1112"/>
      <c r="AE55" s="1130"/>
      <c r="AF55" s="1108"/>
      <c r="AG55" s="1109"/>
      <c r="AH55" s="1109"/>
      <c r="AI55" s="1109"/>
      <c r="AJ55" s="1110"/>
      <c r="AK55" s="1111"/>
      <c r="AL55" s="1112"/>
      <c r="AM55" s="1112"/>
      <c r="AN55" s="1112"/>
      <c r="AO55" s="1112"/>
      <c r="AP55" s="1112"/>
      <c r="AQ55" s="1112"/>
      <c r="AR55" s="1112"/>
      <c r="AS55" s="1112"/>
      <c r="AT55" s="1112"/>
      <c r="AU55" s="1112"/>
      <c r="AV55" s="1112"/>
      <c r="AW55" s="1112"/>
      <c r="AX55" s="1112"/>
      <c r="AY55" s="1112"/>
      <c r="AZ55" s="1113"/>
      <c r="BA55" s="1113"/>
      <c r="BB55" s="1113"/>
      <c r="BC55" s="1113"/>
      <c r="BD55" s="1113"/>
      <c r="BE55" s="1121"/>
      <c r="BF55" s="1121"/>
      <c r="BG55" s="1121"/>
      <c r="BH55" s="1121"/>
      <c r="BI55" s="1122"/>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2"/>
      <c r="S56" s="1112"/>
      <c r="T56" s="1112"/>
      <c r="U56" s="1112"/>
      <c r="V56" s="1112"/>
      <c r="W56" s="1112"/>
      <c r="X56" s="1112"/>
      <c r="Y56" s="1112"/>
      <c r="Z56" s="1112"/>
      <c r="AA56" s="1112"/>
      <c r="AB56" s="1112"/>
      <c r="AC56" s="1112"/>
      <c r="AD56" s="1112"/>
      <c r="AE56" s="1130"/>
      <c r="AF56" s="1108"/>
      <c r="AG56" s="1109"/>
      <c r="AH56" s="1109"/>
      <c r="AI56" s="1109"/>
      <c r="AJ56" s="1110"/>
      <c r="AK56" s="1111"/>
      <c r="AL56" s="1112"/>
      <c r="AM56" s="1112"/>
      <c r="AN56" s="1112"/>
      <c r="AO56" s="1112"/>
      <c r="AP56" s="1112"/>
      <c r="AQ56" s="1112"/>
      <c r="AR56" s="1112"/>
      <c r="AS56" s="1112"/>
      <c r="AT56" s="1112"/>
      <c r="AU56" s="1112"/>
      <c r="AV56" s="1112"/>
      <c r="AW56" s="1112"/>
      <c r="AX56" s="1112"/>
      <c r="AY56" s="1112"/>
      <c r="AZ56" s="1113"/>
      <c r="BA56" s="1113"/>
      <c r="BB56" s="1113"/>
      <c r="BC56" s="1113"/>
      <c r="BD56" s="1113"/>
      <c r="BE56" s="1121"/>
      <c r="BF56" s="1121"/>
      <c r="BG56" s="1121"/>
      <c r="BH56" s="1121"/>
      <c r="BI56" s="1122"/>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2"/>
      <c r="S57" s="1112"/>
      <c r="T57" s="1112"/>
      <c r="U57" s="1112"/>
      <c r="V57" s="1112"/>
      <c r="W57" s="1112"/>
      <c r="X57" s="1112"/>
      <c r="Y57" s="1112"/>
      <c r="Z57" s="1112"/>
      <c r="AA57" s="1112"/>
      <c r="AB57" s="1112"/>
      <c r="AC57" s="1112"/>
      <c r="AD57" s="1112"/>
      <c r="AE57" s="1130"/>
      <c r="AF57" s="1108"/>
      <c r="AG57" s="1109"/>
      <c r="AH57" s="1109"/>
      <c r="AI57" s="1109"/>
      <c r="AJ57" s="1110"/>
      <c r="AK57" s="1111"/>
      <c r="AL57" s="1112"/>
      <c r="AM57" s="1112"/>
      <c r="AN57" s="1112"/>
      <c r="AO57" s="1112"/>
      <c r="AP57" s="1112"/>
      <c r="AQ57" s="1112"/>
      <c r="AR57" s="1112"/>
      <c r="AS57" s="1112"/>
      <c r="AT57" s="1112"/>
      <c r="AU57" s="1112"/>
      <c r="AV57" s="1112"/>
      <c r="AW57" s="1112"/>
      <c r="AX57" s="1112"/>
      <c r="AY57" s="1112"/>
      <c r="AZ57" s="1113"/>
      <c r="BA57" s="1113"/>
      <c r="BB57" s="1113"/>
      <c r="BC57" s="1113"/>
      <c r="BD57" s="1113"/>
      <c r="BE57" s="1121"/>
      <c r="BF57" s="1121"/>
      <c r="BG57" s="1121"/>
      <c r="BH57" s="1121"/>
      <c r="BI57" s="1122"/>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2"/>
      <c r="S58" s="1112"/>
      <c r="T58" s="1112"/>
      <c r="U58" s="1112"/>
      <c r="V58" s="1112"/>
      <c r="W58" s="1112"/>
      <c r="X58" s="1112"/>
      <c r="Y58" s="1112"/>
      <c r="Z58" s="1112"/>
      <c r="AA58" s="1112"/>
      <c r="AB58" s="1112"/>
      <c r="AC58" s="1112"/>
      <c r="AD58" s="1112"/>
      <c r="AE58" s="1130"/>
      <c r="AF58" s="1108"/>
      <c r="AG58" s="1109"/>
      <c r="AH58" s="1109"/>
      <c r="AI58" s="1109"/>
      <c r="AJ58" s="1110"/>
      <c r="AK58" s="1111"/>
      <c r="AL58" s="1112"/>
      <c r="AM58" s="1112"/>
      <c r="AN58" s="1112"/>
      <c r="AO58" s="1112"/>
      <c r="AP58" s="1112"/>
      <c r="AQ58" s="1112"/>
      <c r="AR58" s="1112"/>
      <c r="AS58" s="1112"/>
      <c r="AT58" s="1112"/>
      <c r="AU58" s="1112"/>
      <c r="AV58" s="1112"/>
      <c r="AW58" s="1112"/>
      <c r="AX58" s="1112"/>
      <c r="AY58" s="1112"/>
      <c r="AZ58" s="1113"/>
      <c r="BA58" s="1113"/>
      <c r="BB58" s="1113"/>
      <c r="BC58" s="1113"/>
      <c r="BD58" s="1113"/>
      <c r="BE58" s="1121"/>
      <c r="BF58" s="1121"/>
      <c r="BG58" s="1121"/>
      <c r="BH58" s="1121"/>
      <c r="BI58" s="1122"/>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2"/>
      <c r="S59" s="1112"/>
      <c r="T59" s="1112"/>
      <c r="U59" s="1112"/>
      <c r="V59" s="1112"/>
      <c r="W59" s="1112"/>
      <c r="X59" s="1112"/>
      <c r="Y59" s="1112"/>
      <c r="Z59" s="1112"/>
      <c r="AA59" s="1112"/>
      <c r="AB59" s="1112"/>
      <c r="AC59" s="1112"/>
      <c r="AD59" s="1112"/>
      <c r="AE59" s="1130"/>
      <c r="AF59" s="1108"/>
      <c r="AG59" s="1109"/>
      <c r="AH59" s="1109"/>
      <c r="AI59" s="1109"/>
      <c r="AJ59" s="1110"/>
      <c r="AK59" s="1111"/>
      <c r="AL59" s="1112"/>
      <c r="AM59" s="1112"/>
      <c r="AN59" s="1112"/>
      <c r="AO59" s="1112"/>
      <c r="AP59" s="1112"/>
      <c r="AQ59" s="1112"/>
      <c r="AR59" s="1112"/>
      <c r="AS59" s="1112"/>
      <c r="AT59" s="1112"/>
      <c r="AU59" s="1112"/>
      <c r="AV59" s="1112"/>
      <c r="AW59" s="1112"/>
      <c r="AX59" s="1112"/>
      <c r="AY59" s="1112"/>
      <c r="AZ59" s="1113"/>
      <c r="BA59" s="1113"/>
      <c r="BB59" s="1113"/>
      <c r="BC59" s="1113"/>
      <c r="BD59" s="1113"/>
      <c r="BE59" s="1121"/>
      <c r="BF59" s="1121"/>
      <c r="BG59" s="1121"/>
      <c r="BH59" s="1121"/>
      <c r="BI59" s="1122"/>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2"/>
      <c r="S60" s="1112"/>
      <c r="T60" s="1112"/>
      <c r="U60" s="1112"/>
      <c r="V60" s="1112"/>
      <c r="W60" s="1112"/>
      <c r="X60" s="1112"/>
      <c r="Y60" s="1112"/>
      <c r="Z60" s="1112"/>
      <c r="AA60" s="1112"/>
      <c r="AB60" s="1112"/>
      <c r="AC60" s="1112"/>
      <c r="AD60" s="1112"/>
      <c r="AE60" s="1130"/>
      <c r="AF60" s="1108"/>
      <c r="AG60" s="1109"/>
      <c r="AH60" s="1109"/>
      <c r="AI60" s="1109"/>
      <c r="AJ60" s="1110"/>
      <c r="AK60" s="1111"/>
      <c r="AL60" s="1112"/>
      <c r="AM60" s="1112"/>
      <c r="AN60" s="1112"/>
      <c r="AO60" s="1112"/>
      <c r="AP60" s="1112"/>
      <c r="AQ60" s="1112"/>
      <c r="AR60" s="1112"/>
      <c r="AS60" s="1112"/>
      <c r="AT60" s="1112"/>
      <c r="AU60" s="1112"/>
      <c r="AV60" s="1112"/>
      <c r="AW60" s="1112"/>
      <c r="AX60" s="1112"/>
      <c r="AY60" s="1112"/>
      <c r="AZ60" s="1113"/>
      <c r="BA60" s="1113"/>
      <c r="BB60" s="1113"/>
      <c r="BC60" s="1113"/>
      <c r="BD60" s="1113"/>
      <c r="BE60" s="1121"/>
      <c r="BF60" s="1121"/>
      <c r="BG60" s="1121"/>
      <c r="BH60" s="1121"/>
      <c r="BI60" s="1122"/>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2"/>
      <c r="S61" s="1112"/>
      <c r="T61" s="1112"/>
      <c r="U61" s="1112"/>
      <c r="V61" s="1112"/>
      <c r="W61" s="1112"/>
      <c r="X61" s="1112"/>
      <c r="Y61" s="1112"/>
      <c r="Z61" s="1112"/>
      <c r="AA61" s="1112"/>
      <c r="AB61" s="1112"/>
      <c r="AC61" s="1112"/>
      <c r="AD61" s="1112"/>
      <c r="AE61" s="1130"/>
      <c r="AF61" s="1108"/>
      <c r="AG61" s="1109"/>
      <c r="AH61" s="1109"/>
      <c r="AI61" s="1109"/>
      <c r="AJ61" s="1110"/>
      <c r="AK61" s="1111"/>
      <c r="AL61" s="1112"/>
      <c r="AM61" s="1112"/>
      <c r="AN61" s="1112"/>
      <c r="AO61" s="1112"/>
      <c r="AP61" s="1112"/>
      <c r="AQ61" s="1112"/>
      <c r="AR61" s="1112"/>
      <c r="AS61" s="1112"/>
      <c r="AT61" s="1112"/>
      <c r="AU61" s="1112"/>
      <c r="AV61" s="1112"/>
      <c r="AW61" s="1112"/>
      <c r="AX61" s="1112"/>
      <c r="AY61" s="1112"/>
      <c r="AZ61" s="1113"/>
      <c r="BA61" s="1113"/>
      <c r="BB61" s="1113"/>
      <c r="BC61" s="1113"/>
      <c r="BD61" s="1113"/>
      <c r="BE61" s="1121"/>
      <c r="BF61" s="1121"/>
      <c r="BG61" s="1121"/>
      <c r="BH61" s="1121"/>
      <c r="BI61" s="1122"/>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2"/>
      <c r="S62" s="1112"/>
      <c r="T62" s="1112"/>
      <c r="U62" s="1112"/>
      <c r="V62" s="1112"/>
      <c r="W62" s="1112"/>
      <c r="X62" s="1112"/>
      <c r="Y62" s="1112"/>
      <c r="Z62" s="1112"/>
      <c r="AA62" s="1112"/>
      <c r="AB62" s="1112"/>
      <c r="AC62" s="1112"/>
      <c r="AD62" s="1112"/>
      <c r="AE62" s="1130"/>
      <c r="AF62" s="1108"/>
      <c r="AG62" s="1109"/>
      <c r="AH62" s="1109"/>
      <c r="AI62" s="1109"/>
      <c r="AJ62" s="1110"/>
      <c r="AK62" s="1111"/>
      <c r="AL62" s="1112"/>
      <c r="AM62" s="1112"/>
      <c r="AN62" s="1112"/>
      <c r="AO62" s="1112"/>
      <c r="AP62" s="1112"/>
      <c r="AQ62" s="1112"/>
      <c r="AR62" s="1112"/>
      <c r="AS62" s="1112"/>
      <c r="AT62" s="1112"/>
      <c r="AU62" s="1112"/>
      <c r="AV62" s="1112"/>
      <c r="AW62" s="1112"/>
      <c r="AX62" s="1112"/>
      <c r="AY62" s="1112"/>
      <c r="AZ62" s="1113"/>
      <c r="BA62" s="1113"/>
      <c r="BB62" s="1113"/>
      <c r="BC62" s="1113"/>
      <c r="BD62" s="1113"/>
      <c r="BE62" s="1121"/>
      <c r="BF62" s="1121"/>
      <c r="BG62" s="1121"/>
      <c r="BH62" s="1121"/>
      <c r="BI62" s="1122"/>
      <c r="BJ62" s="1123" t="s">
        <v>400</v>
      </c>
      <c r="BK62" s="1124"/>
      <c r="BL62" s="1124"/>
      <c r="BM62" s="1124"/>
      <c r="BN62" s="1125"/>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c r="A63" s="264" t="s">
        <v>384</v>
      </c>
      <c r="B63" s="1033" t="s">
        <v>401</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7"/>
      <c r="AF63" s="1118">
        <v>14</v>
      </c>
      <c r="AG63" s="1048"/>
      <c r="AH63" s="1048"/>
      <c r="AI63" s="1048"/>
      <c r="AJ63" s="1119"/>
      <c r="AK63" s="1120"/>
      <c r="AL63" s="1052"/>
      <c r="AM63" s="1052"/>
      <c r="AN63" s="1052"/>
      <c r="AO63" s="1052"/>
      <c r="AP63" s="1048">
        <f>SUM(AP28:AT62)</f>
        <v>0</v>
      </c>
      <c r="AQ63" s="1048"/>
      <c r="AR63" s="1048"/>
      <c r="AS63" s="1048"/>
      <c r="AT63" s="1048"/>
      <c r="AU63" s="1048">
        <f>SUM(AU28:AY62)</f>
        <v>0</v>
      </c>
      <c r="AV63" s="1048"/>
      <c r="AW63" s="1048"/>
      <c r="AX63" s="1048"/>
      <c r="AY63" s="1048"/>
      <c r="AZ63" s="1114"/>
      <c r="BA63" s="1114"/>
      <c r="BB63" s="1114"/>
      <c r="BC63" s="1114"/>
      <c r="BD63" s="1114"/>
      <c r="BE63" s="1049"/>
      <c r="BF63" s="1049"/>
      <c r="BG63" s="1049"/>
      <c r="BH63" s="1049"/>
      <c r="BI63" s="1050"/>
      <c r="BJ63" s="1115" t="s">
        <v>402</v>
      </c>
      <c r="BK63" s="1040"/>
      <c r="BL63" s="1040"/>
      <c r="BM63" s="1040"/>
      <c r="BN63" s="1116"/>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c r="A65" s="252" t="s">
        <v>403</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c r="A66" s="1084" t="s">
        <v>404</v>
      </c>
      <c r="B66" s="1085"/>
      <c r="C66" s="1085"/>
      <c r="D66" s="1085"/>
      <c r="E66" s="1085"/>
      <c r="F66" s="1085"/>
      <c r="G66" s="1085"/>
      <c r="H66" s="1085"/>
      <c r="I66" s="1085"/>
      <c r="J66" s="1085"/>
      <c r="K66" s="1085"/>
      <c r="L66" s="1085"/>
      <c r="M66" s="1085"/>
      <c r="N66" s="1085"/>
      <c r="O66" s="1085"/>
      <c r="P66" s="1086"/>
      <c r="Q66" s="1090" t="s">
        <v>405</v>
      </c>
      <c r="R66" s="1091"/>
      <c r="S66" s="1091"/>
      <c r="T66" s="1091"/>
      <c r="U66" s="1092"/>
      <c r="V66" s="1090" t="s">
        <v>406</v>
      </c>
      <c r="W66" s="1091"/>
      <c r="X66" s="1091"/>
      <c r="Y66" s="1091"/>
      <c r="Z66" s="1092"/>
      <c r="AA66" s="1090" t="s">
        <v>390</v>
      </c>
      <c r="AB66" s="1091"/>
      <c r="AC66" s="1091"/>
      <c r="AD66" s="1091"/>
      <c r="AE66" s="1092"/>
      <c r="AF66" s="1096" t="s">
        <v>391</v>
      </c>
      <c r="AG66" s="1097"/>
      <c r="AH66" s="1097"/>
      <c r="AI66" s="1097"/>
      <c r="AJ66" s="1098"/>
      <c r="AK66" s="1090" t="s">
        <v>392</v>
      </c>
      <c r="AL66" s="1085"/>
      <c r="AM66" s="1085"/>
      <c r="AN66" s="1085"/>
      <c r="AO66" s="1086"/>
      <c r="AP66" s="1090" t="s">
        <v>407</v>
      </c>
      <c r="AQ66" s="1091"/>
      <c r="AR66" s="1091"/>
      <c r="AS66" s="1091"/>
      <c r="AT66" s="1092"/>
      <c r="AU66" s="1090" t="s">
        <v>408</v>
      </c>
      <c r="AV66" s="1091"/>
      <c r="AW66" s="1091"/>
      <c r="AX66" s="1091"/>
      <c r="AY66" s="1092"/>
      <c r="AZ66" s="1090" t="s">
        <v>372</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4" t="s">
        <v>561</v>
      </c>
      <c r="C68" s="1075"/>
      <c r="D68" s="1075"/>
      <c r="E68" s="1075"/>
      <c r="F68" s="1075"/>
      <c r="G68" s="1075"/>
      <c r="H68" s="1075"/>
      <c r="I68" s="1075"/>
      <c r="J68" s="1075"/>
      <c r="K68" s="1075"/>
      <c r="L68" s="1075"/>
      <c r="M68" s="1075"/>
      <c r="N68" s="1075"/>
      <c r="O68" s="1075"/>
      <c r="P68" s="1076"/>
      <c r="Q68" s="1077">
        <v>938</v>
      </c>
      <c r="R68" s="1071"/>
      <c r="S68" s="1071"/>
      <c r="T68" s="1071"/>
      <c r="U68" s="1071"/>
      <c r="V68" s="1071">
        <v>650</v>
      </c>
      <c r="W68" s="1071"/>
      <c r="X68" s="1071"/>
      <c r="Y68" s="1071"/>
      <c r="Z68" s="1071"/>
      <c r="AA68" s="1071">
        <f>Q68-V68</f>
        <v>288</v>
      </c>
      <c r="AB68" s="1071"/>
      <c r="AC68" s="1071"/>
      <c r="AD68" s="1071"/>
      <c r="AE68" s="1071"/>
      <c r="AF68" s="1071">
        <v>17</v>
      </c>
      <c r="AG68" s="1071"/>
      <c r="AH68" s="1071"/>
      <c r="AI68" s="1071"/>
      <c r="AJ68" s="1071"/>
      <c r="AK68" s="1071" t="s">
        <v>569</v>
      </c>
      <c r="AL68" s="1071"/>
      <c r="AM68" s="1071"/>
      <c r="AN68" s="1071"/>
      <c r="AO68" s="1071"/>
      <c r="AP68" s="1071">
        <v>215</v>
      </c>
      <c r="AQ68" s="1071"/>
      <c r="AR68" s="1071"/>
      <c r="AS68" s="1071"/>
      <c r="AT68" s="1071"/>
      <c r="AU68" s="1071">
        <v>11</v>
      </c>
      <c r="AV68" s="1071"/>
      <c r="AW68" s="1071"/>
      <c r="AX68" s="1071"/>
      <c r="AY68" s="1071"/>
      <c r="AZ68" s="1072"/>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562</v>
      </c>
      <c r="C69" s="1064"/>
      <c r="D69" s="1064"/>
      <c r="E69" s="1064"/>
      <c r="F69" s="1064"/>
      <c r="G69" s="1064"/>
      <c r="H69" s="1064"/>
      <c r="I69" s="1064"/>
      <c r="J69" s="1064"/>
      <c r="K69" s="1064"/>
      <c r="L69" s="1064"/>
      <c r="M69" s="1064"/>
      <c r="N69" s="1064"/>
      <c r="O69" s="1064"/>
      <c r="P69" s="1065"/>
      <c r="Q69" s="1066">
        <v>4</v>
      </c>
      <c r="R69" s="1060"/>
      <c r="S69" s="1060"/>
      <c r="T69" s="1060"/>
      <c r="U69" s="1060"/>
      <c r="V69" s="1060">
        <v>4</v>
      </c>
      <c r="W69" s="1060"/>
      <c r="X69" s="1060"/>
      <c r="Y69" s="1060"/>
      <c r="Z69" s="1060"/>
      <c r="AA69" s="1060">
        <f>Q69-V69</f>
        <v>0</v>
      </c>
      <c r="AB69" s="1060"/>
      <c r="AC69" s="1060"/>
      <c r="AD69" s="1060"/>
      <c r="AE69" s="1060"/>
      <c r="AF69" s="1060">
        <v>0</v>
      </c>
      <c r="AG69" s="1060"/>
      <c r="AH69" s="1060"/>
      <c r="AI69" s="1060"/>
      <c r="AJ69" s="1060"/>
      <c r="AK69" s="1060" t="s">
        <v>569</v>
      </c>
      <c r="AL69" s="1060"/>
      <c r="AM69" s="1060"/>
      <c r="AN69" s="1060"/>
      <c r="AO69" s="1060"/>
      <c r="AP69" s="1060" t="s">
        <v>569</v>
      </c>
      <c r="AQ69" s="1060"/>
      <c r="AR69" s="1060"/>
      <c r="AS69" s="1060"/>
      <c r="AT69" s="1060"/>
      <c r="AU69" s="1060" t="s">
        <v>569</v>
      </c>
      <c r="AV69" s="1060"/>
      <c r="AW69" s="1060"/>
      <c r="AX69" s="1060"/>
      <c r="AY69" s="1060"/>
      <c r="AZ69" s="1061"/>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563</v>
      </c>
      <c r="C70" s="1064"/>
      <c r="D70" s="1064"/>
      <c r="E70" s="1064"/>
      <c r="F70" s="1064"/>
      <c r="G70" s="1064"/>
      <c r="H70" s="1064"/>
      <c r="I70" s="1064"/>
      <c r="J70" s="1064"/>
      <c r="K70" s="1064"/>
      <c r="L70" s="1064"/>
      <c r="M70" s="1064"/>
      <c r="N70" s="1064"/>
      <c r="O70" s="1064"/>
      <c r="P70" s="1065"/>
      <c r="Q70" s="1066">
        <v>23</v>
      </c>
      <c r="R70" s="1060"/>
      <c r="S70" s="1060"/>
      <c r="T70" s="1060"/>
      <c r="U70" s="1060"/>
      <c r="V70" s="1060">
        <v>21</v>
      </c>
      <c r="W70" s="1060"/>
      <c r="X70" s="1060"/>
      <c r="Y70" s="1060"/>
      <c r="Z70" s="1060"/>
      <c r="AA70" s="1060">
        <f>Q70-V70</f>
        <v>2</v>
      </c>
      <c r="AB70" s="1060"/>
      <c r="AC70" s="1060"/>
      <c r="AD70" s="1060"/>
      <c r="AE70" s="1060"/>
      <c r="AF70" s="1060">
        <v>2</v>
      </c>
      <c r="AG70" s="1060"/>
      <c r="AH70" s="1060"/>
      <c r="AI70" s="1060"/>
      <c r="AJ70" s="1060"/>
      <c r="AK70" s="1060" t="s">
        <v>569</v>
      </c>
      <c r="AL70" s="1060"/>
      <c r="AM70" s="1060"/>
      <c r="AN70" s="1060"/>
      <c r="AO70" s="1060"/>
      <c r="AP70" s="1060" t="s">
        <v>569</v>
      </c>
      <c r="AQ70" s="1060"/>
      <c r="AR70" s="1060"/>
      <c r="AS70" s="1060"/>
      <c r="AT70" s="1060"/>
      <c r="AU70" s="1060" t="s">
        <v>569</v>
      </c>
      <c r="AV70" s="1060"/>
      <c r="AW70" s="1060"/>
      <c r="AX70" s="1060"/>
      <c r="AY70" s="1060"/>
      <c r="AZ70" s="1061"/>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564</v>
      </c>
      <c r="C71" s="1064"/>
      <c r="D71" s="1064"/>
      <c r="E71" s="1064"/>
      <c r="F71" s="1064"/>
      <c r="G71" s="1064"/>
      <c r="H71" s="1064"/>
      <c r="I71" s="1064"/>
      <c r="J71" s="1064"/>
      <c r="K71" s="1064"/>
      <c r="L71" s="1064"/>
      <c r="M71" s="1064"/>
      <c r="N71" s="1064"/>
      <c r="O71" s="1064"/>
      <c r="P71" s="1065"/>
      <c r="Q71" s="1066">
        <v>54</v>
      </c>
      <c r="R71" s="1060"/>
      <c r="S71" s="1060"/>
      <c r="T71" s="1060"/>
      <c r="U71" s="1060"/>
      <c r="V71" s="1060">
        <v>50</v>
      </c>
      <c r="W71" s="1060"/>
      <c r="X71" s="1060"/>
      <c r="Y71" s="1060"/>
      <c r="Z71" s="1060"/>
      <c r="AA71" s="1060">
        <v>4</v>
      </c>
      <c r="AB71" s="1060"/>
      <c r="AC71" s="1060"/>
      <c r="AD71" s="1060"/>
      <c r="AE71" s="1060"/>
      <c r="AF71" s="1060">
        <v>4</v>
      </c>
      <c r="AG71" s="1060"/>
      <c r="AH71" s="1060"/>
      <c r="AI71" s="1060"/>
      <c r="AJ71" s="1060"/>
      <c r="AK71" s="1060" t="s">
        <v>569</v>
      </c>
      <c r="AL71" s="1060"/>
      <c r="AM71" s="1060"/>
      <c r="AN71" s="1060"/>
      <c r="AO71" s="1060"/>
      <c r="AP71" s="1060" t="s">
        <v>570</v>
      </c>
      <c r="AQ71" s="1060"/>
      <c r="AR71" s="1060"/>
      <c r="AS71" s="1060"/>
      <c r="AT71" s="1060"/>
      <c r="AU71" s="1060" t="s">
        <v>570</v>
      </c>
      <c r="AV71" s="1060"/>
      <c r="AW71" s="1060"/>
      <c r="AX71" s="1060"/>
      <c r="AY71" s="1060"/>
      <c r="AZ71" s="1061"/>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565</v>
      </c>
      <c r="C72" s="1064"/>
      <c r="D72" s="1064"/>
      <c r="E72" s="1064"/>
      <c r="F72" s="1064"/>
      <c r="G72" s="1064"/>
      <c r="H72" s="1064"/>
      <c r="I72" s="1064"/>
      <c r="J72" s="1064"/>
      <c r="K72" s="1064"/>
      <c r="L72" s="1064"/>
      <c r="M72" s="1064"/>
      <c r="N72" s="1064"/>
      <c r="O72" s="1064"/>
      <c r="P72" s="1065"/>
      <c r="Q72" s="1066">
        <v>145430</v>
      </c>
      <c r="R72" s="1060"/>
      <c r="S72" s="1060"/>
      <c r="T72" s="1060"/>
      <c r="U72" s="1060"/>
      <c r="V72" s="1060">
        <v>141225</v>
      </c>
      <c r="W72" s="1060"/>
      <c r="X72" s="1060"/>
      <c r="Y72" s="1060"/>
      <c r="Z72" s="1060"/>
      <c r="AA72" s="1060">
        <v>4204</v>
      </c>
      <c r="AB72" s="1060"/>
      <c r="AC72" s="1060"/>
      <c r="AD72" s="1060"/>
      <c r="AE72" s="1060"/>
      <c r="AF72" s="1060">
        <f>AA72</f>
        <v>4204</v>
      </c>
      <c r="AG72" s="1060"/>
      <c r="AH72" s="1060"/>
      <c r="AI72" s="1060"/>
      <c r="AJ72" s="1060"/>
      <c r="AK72" s="1060" t="s">
        <v>569</v>
      </c>
      <c r="AL72" s="1060"/>
      <c r="AM72" s="1060"/>
      <c r="AN72" s="1060"/>
      <c r="AO72" s="1060"/>
      <c r="AP72" s="1060" t="s">
        <v>569</v>
      </c>
      <c r="AQ72" s="1060"/>
      <c r="AR72" s="1060"/>
      <c r="AS72" s="1060"/>
      <c r="AT72" s="1060"/>
      <c r="AU72" s="1060" t="s">
        <v>570</v>
      </c>
      <c r="AV72" s="1060"/>
      <c r="AW72" s="1060"/>
      <c r="AX72" s="1060"/>
      <c r="AY72" s="1060"/>
      <c r="AZ72" s="1061"/>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566</v>
      </c>
      <c r="C73" s="1064"/>
      <c r="D73" s="1064"/>
      <c r="E73" s="1064"/>
      <c r="F73" s="1064"/>
      <c r="G73" s="1064"/>
      <c r="H73" s="1064"/>
      <c r="I73" s="1064"/>
      <c r="J73" s="1064"/>
      <c r="K73" s="1064"/>
      <c r="L73" s="1064"/>
      <c r="M73" s="1064"/>
      <c r="N73" s="1064"/>
      <c r="O73" s="1064"/>
      <c r="P73" s="1065"/>
      <c r="Q73" s="1066">
        <v>145</v>
      </c>
      <c r="R73" s="1060"/>
      <c r="S73" s="1060"/>
      <c r="T73" s="1060"/>
      <c r="U73" s="1060"/>
      <c r="V73" s="1060">
        <v>137</v>
      </c>
      <c r="W73" s="1060"/>
      <c r="X73" s="1060"/>
      <c r="Y73" s="1060"/>
      <c r="Z73" s="1060"/>
      <c r="AA73" s="1060">
        <v>9</v>
      </c>
      <c r="AB73" s="1060"/>
      <c r="AC73" s="1060"/>
      <c r="AD73" s="1060"/>
      <c r="AE73" s="1060"/>
      <c r="AF73" s="1060">
        <v>9</v>
      </c>
      <c r="AG73" s="1060"/>
      <c r="AH73" s="1060"/>
      <c r="AI73" s="1060"/>
      <c r="AJ73" s="1060"/>
      <c r="AK73" s="1060" t="s">
        <v>571</v>
      </c>
      <c r="AL73" s="1060"/>
      <c r="AM73" s="1060"/>
      <c r="AN73" s="1060"/>
      <c r="AO73" s="1060"/>
      <c r="AP73" s="1060" t="s">
        <v>569</v>
      </c>
      <c r="AQ73" s="1060"/>
      <c r="AR73" s="1060"/>
      <c r="AS73" s="1060"/>
      <c r="AT73" s="1060"/>
      <c r="AU73" s="1060" t="s">
        <v>569</v>
      </c>
      <c r="AV73" s="1060"/>
      <c r="AW73" s="1060"/>
      <c r="AX73" s="1060"/>
      <c r="AY73" s="1060"/>
      <c r="AZ73" s="1061"/>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567</v>
      </c>
      <c r="C74" s="1064"/>
      <c r="D74" s="1064"/>
      <c r="E74" s="1064"/>
      <c r="F74" s="1064"/>
      <c r="G74" s="1064"/>
      <c r="H74" s="1064"/>
      <c r="I74" s="1064"/>
      <c r="J74" s="1064"/>
      <c r="K74" s="1064"/>
      <c r="L74" s="1064"/>
      <c r="M74" s="1064"/>
      <c r="N74" s="1064"/>
      <c r="O74" s="1064"/>
      <c r="P74" s="1065"/>
      <c r="Q74" s="1066">
        <v>4831</v>
      </c>
      <c r="R74" s="1060"/>
      <c r="S74" s="1060"/>
      <c r="T74" s="1060"/>
      <c r="U74" s="1060"/>
      <c r="V74" s="1060">
        <v>3696</v>
      </c>
      <c r="W74" s="1060"/>
      <c r="X74" s="1060"/>
      <c r="Y74" s="1060"/>
      <c r="Z74" s="1060"/>
      <c r="AA74" s="1060">
        <f>Q74-V74</f>
        <v>1135</v>
      </c>
      <c r="AB74" s="1060"/>
      <c r="AC74" s="1060"/>
      <c r="AD74" s="1060"/>
      <c r="AE74" s="1060"/>
      <c r="AF74" s="1060">
        <v>1135</v>
      </c>
      <c r="AG74" s="1060"/>
      <c r="AH74" s="1060"/>
      <c r="AI74" s="1060"/>
      <c r="AJ74" s="1060"/>
      <c r="AK74" s="1060">
        <v>3</v>
      </c>
      <c r="AL74" s="1060"/>
      <c r="AM74" s="1060"/>
      <c r="AN74" s="1060"/>
      <c r="AO74" s="1060"/>
      <c r="AP74" s="1060" t="s">
        <v>569</v>
      </c>
      <c r="AQ74" s="1060"/>
      <c r="AR74" s="1060"/>
      <c r="AS74" s="1060"/>
      <c r="AT74" s="1060"/>
      <c r="AU74" s="1060" t="s">
        <v>569</v>
      </c>
      <c r="AV74" s="1060"/>
      <c r="AW74" s="1060"/>
      <c r="AX74" s="1060"/>
      <c r="AY74" s="1060"/>
      <c r="AZ74" s="1061"/>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568</v>
      </c>
      <c r="C75" s="1064"/>
      <c r="D75" s="1064"/>
      <c r="E75" s="1064"/>
      <c r="F75" s="1064"/>
      <c r="G75" s="1064"/>
      <c r="H75" s="1064"/>
      <c r="I75" s="1064"/>
      <c r="J75" s="1064"/>
      <c r="K75" s="1064"/>
      <c r="L75" s="1064"/>
      <c r="M75" s="1064"/>
      <c r="N75" s="1064"/>
      <c r="O75" s="1064"/>
      <c r="P75" s="1065"/>
      <c r="Q75" s="1067">
        <v>9</v>
      </c>
      <c r="R75" s="1068"/>
      <c r="S75" s="1068"/>
      <c r="T75" s="1068"/>
      <c r="U75" s="1069"/>
      <c r="V75" s="1070">
        <v>9</v>
      </c>
      <c r="W75" s="1068"/>
      <c r="X75" s="1068"/>
      <c r="Y75" s="1068"/>
      <c r="Z75" s="1069"/>
      <c r="AA75" s="1070">
        <f>Q75-V75</f>
        <v>0</v>
      </c>
      <c r="AB75" s="1068"/>
      <c r="AC75" s="1068"/>
      <c r="AD75" s="1068"/>
      <c r="AE75" s="1069"/>
      <c r="AF75" s="1070">
        <v>0</v>
      </c>
      <c r="AG75" s="1068"/>
      <c r="AH75" s="1068"/>
      <c r="AI75" s="1068"/>
      <c r="AJ75" s="1069"/>
      <c r="AK75" s="1070" t="s">
        <v>569</v>
      </c>
      <c r="AL75" s="1068"/>
      <c r="AM75" s="1068"/>
      <c r="AN75" s="1068"/>
      <c r="AO75" s="1069"/>
      <c r="AP75" s="1070" t="s">
        <v>569</v>
      </c>
      <c r="AQ75" s="1068"/>
      <c r="AR75" s="1068"/>
      <c r="AS75" s="1068"/>
      <c r="AT75" s="1069"/>
      <c r="AU75" s="1070" t="s">
        <v>569</v>
      </c>
      <c r="AV75" s="1068"/>
      <c r="AW75" s="1068"/>
      <c r="AX75" s="1068"/>
      <c r="AY75" s="1069"/>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c r="C76" s="1064"/>
      <c r="D76" s="1064"/>
      <c r="E76" s="1064"/>
      <c r="F76" s="1064"/>
      <c r="G76" s="1064"/>
      <c r="H76" s="1064"/>
      <c r="I76" s="1064"/>
      <c r="J76" s="1064"/>
      <c r="K76" s="1064"/>
      <c r="L76" s="1064"/>
      <c r="M76" s="1064"/>
      <c r="N76" s="1064"/>
      <c r="O76" s="1064"/>
      <c r="P76" s="1065"/>
      <c r="Q76" s="1067"/>
      <c r="R76" s="1068"/>
      <c r="S76" s="1068"/>
      <c r="T76" s="1068"/>
      <c r="U76" s="1069"/>
      <c r="V76" s="1070"/>
      <c r="W76" s="1068"/>
      <c r="X76" s="1068"/>
      <c r="Y76" s="1068"/>
      <c r="Z76" s="1069"/>
      <c r="AA76" s="1070"/>
      <c r="AB76" s="1068"/>
      <c r="AC76" s="1068"/>
      <c r="AD76" s="1068"/>
      <c r="AE76" s="1069"/>
      <c r="AF76" s="1070"/>
      <c r="AG76" s="1068"/>
      <c r="AH76" s="1068"/>
      <c r="AI76" s="1068"/>
      <c r="AJ76" s="1069"/>
      <c r="AK76" s="1070"/>
      <c r="AL76" s="1068"/>
      <c r="AM76" s="1068"/>
      <c r="AN76" s="1068"/>
      <c r="AO76" s="1069"/>
      <c r="AP76" s="1070"/>
      <c r="AQ76" s="1068"/>
      <c r="AR76" s="1068"/>
      <c r="AS76" s="1068"/>
      <c r="AT76" s="1069"/>
      <c r="AU76" s="1070"/>
      <c r="AV76" s="1068"/>
      <c r="AW76" s="1068"/>
      <c r="AX76" s="1068"/>
      <c r="AY76" s="1069"/>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c r="C77" s="1064"/>
      <c r="D77" s="1064"/>
      <c r="E77" s="1064"/>
      <c r="F77" s="1064"/>
      <c r="G77" s="1064"/>
      <c r="H77" s="1064"/>
      <c r="I77" s="1064"/>
      <c r="J77" s="1064"/>
      <c r="K77" s="1064"/>
      <c r="L77" s="1064"/>
      <c r="M77" s="1064"/>
      <c r="N77" s="1064"/>
      <c r="O77" s="1064"/>
      <c r="P77" s="1065"/>
      <c r="Q77" s="1067"/>
      <c r="R77" s="1068"/>
      <c r="S77" s="1068"/>
      <c r="T77" s="1068"/>
      <c r="U77" s="1069"/>
      <c r="V77" s="1070"/>
      <c r="W77" s="1068"/>
      <c r="X77" s="1068"/>
      <c r="Y77" s="1068"/>
      <c r="Z77" s="1069"/>
      <c r="AA77" s="1070"/>
      <c r="AB77" s="1068"/>
      <c r="AC77" s="1068"/>
      <c r="AD77" s="1068"/>
      <c r="AE77" s="1069"/>
      <c r="AF77" s="1070"/>
      <c r="AG77" s="1068"/>
      <c r="AH77" s="1068"/>
      <c r="AI77" s="1068"/>
      <c r="AJ77" s="1069"/>
      <c r="AK77" s="1070"/>
      <c r="AL77" s="1068"/>
      <c r="AM77" s="1068"/>
      <c r="AN77" s="1068"/>
      <c r="AO77" s="1069"/>
      <c r="AP77" s="1070"/>
      <c r="AQ77" s="1068"/>
      <c r="AR77" s="1068"/>
      <c r="AS77" s="1068"/>
      <c r="AT77" s="1069"/>
      <c r="AU77" s="1070"/>
      <c r="AV77" s="1068"/>
      <c r="AW77" s="1068"/>
      <c r="AX77" s="1068"/>
      <c r="AY77" s="1069"/>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c r="C78" s="1064"/>
      <c r="D78" s="1064"/>
      <c r="E78" s="1064"/>
      <c r="F78" s="1064"/>
      <c r="G78" s="1064"/>
      <c r="H78" s="1064"/>
      <c r="I78" s="1064"/>
      <c r="J78" s="1064"/>
      <c r="K78" s="1064"/>
      <c r="L78" s="1064"/>
      <c r="M78" s="1064"/>
      <c r="N78" s="1064"/>
      <c r="O78" s="1064"/>
      <c r="P78" s="1065"/>
      <c r="Q78" s="1066"/>
      <c r="R78" s="1060"/>
      <c r="S78" s="1060"/>
      <c r="T78" s="1060"/>
      <c r="U78" s="1060"/>
      <c r="V78" s="1060"/>
      <c r="W78" s="1060"/>
      <c r="X78" s="1060"/>
      <c r="Y78" s="1060"/>
      <c r="Z78" s="1060"/>
      <c r="AA78" s="1060"/>
      <c r="AB78" s="1060"/>
      <c r="AC78" s="1060"/>
      <c r="AD78" s="1060"/>
      <c r="AE78" s="1060"/>
      <c r="AF78" s="1060"/>
      <c r="AG78" s="1060"/>
      <c r="AH78" s="1060"/>
      <c r="AI78" s="1060"/>
      <c r="AJ78" s="1060"/>
      <c r="AK78" s="1060"/>
      <c r="AL78" s="1060"/>
      <c r="AM78" s="1060"/>
      <c r="AN78" s="1060"/>
      <c r="AO78" s="1060"/>
      <c r="AP78" s="1060"/>
      <c r="AQ78" s="1060"/>
      <c r="AR78" s="1060"/>
      <c r="AS78" s="1060"/>
      <c r="AT78" s="1060"/>
      <c r="AU78" s="1060"/>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c r="C79" s="1064"/>
      <c r="D79" s="1064"/>
      <c r="E79" s="1064"/>
      <c r="F79" s="1064"/>
      <c r="G79" s="1064"/>
      <c r="H79" s="1064"/>
      <c r="I79" s="1064"/>
      <c r="J79" s="1064"/>
      <c r="K79" s="1064"/>
      <c r="L79" s="1064"/>
      <c r="M79" s="1064"/>
      <c r="N79" s="1064"/>
      <c r="O79" s="1064"/>
      <c r="P79" s="1065"/>
      <c r="Q79" s="1066"/>
      <c r="R79" s="1060"/>
      <c r="S79" s="1060"/>
      <c r="T79" s="1060"/>
      <c r="U79" s="1060"/>
      <c r="V79" s="1060"/>
      <c r="W79" s="1060"/>
      <c r="X79" s="1060"/>
      <c r="Y79" s="1060"/>
      <c r="Z79" s="1060"/>
      <c r="AA79" s="1060"/>
      <c r="AB79" s="1060"/>
      <c r="AC79" s="1060"/>
      <c r="AD79" s="1060"/>
      <c r="AE79" s="1060"/>
      <c r="AF79" s="1060"/>
      <c r="AG79" s="1060"/>
      <c r="AH79" s="1060"/>
      <c r="AI79" s="1060"/>
      <c r="AJ79" s="1060"/>
      <c r="AK79" s="1060"/>
      <c r="AL79" s="1060"/>
      <c r="AM79" s="1060"/>
      <c r="AN79" s="1060"/>
      <c r="AO79" s="1060"/>
      <c r="AP79" s="1060"/>
      <c r="AQ79" s="1060"/>
      <c r="AR79" s="1060"/>
      <c r="AS79" s="1060"/>
      <c r="AT79" s="1060"/>
      <c r="AU79" s="1060"/>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c r="C80" s="1064"/>
      <c r="D80" s="1064"/>
      <c r="E80" s="1064"/>
      <c r="F80" s="1064"/>
      <c r="G80" s="1064"/>
      <c r="H80" s="1064"/>
      <c r="I80" s="1064"/>
      <c r="J80" s="1064"/>
      <c r="K80" s="1064"/>
      <c r="L80" s="1064"/>
      <c r="M80" s="1064"/>
      <c r="N80" s="1064"/>
      <c r="O80" s="1064"/>
      <c r="P80" s="1065"/>
      <c r="Q80" s="1066"/>
      <c r="R80" s="1060"/>
      <c r="S80" s="1060"/>
      <c r="T80" s="1060"/>
      <c r="U80" s="1060"/>
      <c r="V80" s="1060"/>
      <c r="W80" s="1060"/>
      <c r="X80" s="1060"/>
      <c r="Y80" s="1060"/>
      <c r="Z80" s="1060"/>
      <c r="AA80" s="1060"/>
      <c r="AB80" s="1060"/>
      <c r="AC80" s="1060"/>
      <c r="AD80" s="1060"/>
      <c r="AE80" s="1060"/>
      <c r="AF80" s="1060"/>
      <c r="AG80" s="1060"/>
      <c r="AH80" s="1060"/>
      <c r="AI80" s="1060"/>
      <c r="AJ80" s="1060"/>
      <c r="AK80" s="1060"/>
      <c r="AL80" s="1060"/>
      <c r="AM80" s="1060"/>
      <c r="AN80" s="1060"/>
      <c r="AO80" s="1060"/>
      <c r="AP80" s="1060"/>
      <c r="AQ80" s="1060"/>
      <c r="AR80" s="1060"/>
      <c r="AS80" s="1060"/>
      <c r="AT80" s="1060"/>
      <c r="AU80" s="1060"/>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384</v>
      </c>
      <c r="B88" s="1033" t="s">
        <v>409</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f>SUM(AF68:AJ87)</f>
        <v>5371</v>
      </c>
      <c r="AG88" s="1048"/>
      <c r="AH88" s="1048"/>
      <c r="AI88" s="1048"/>
      <c r="AJ88" s="1048"/>
      <c r="AK88" s="1052"/>
      <c r="AL88" s="1052"/>
      <c r="AM88" s="1052"/>
      <c r="AN88" s="1052"/>
      <c r="AO88" s="1052"/>
      <c r="AP88" s="1048">
        <f>SUM(AP68:AT87)</f>
        <v>215</v>
      </c>
      <c r="AQ88" s="1048"/>
      <c r="AR88" s="1048"/>
      <c r="AS88" s="1048"/>
      <c r="AT88" s="1048"/>
      <c r="AU88" s="1048">
        <f>SUM(AU68:AY87)</f>
        <v>11</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384</v>
      </c>
      <c r="BR102" s="1033" t="s">
        <v>410</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f>SUM(CR7:CV88)</f>
        <v>60</v>
      </c>
      <c r="CS102" s="1040"/>
      <c r="CT102" s="1040"/>
      <c r="CU102" s="1040"/>
      <c r="CV102" s="1041"/>
      <c r="CW102" s="1039">
        <f>SUM(CW7:DA88)</f>
        <v>141</v>
      </c>
      <c r="CX102" s="1040"/>
      <c r="CY102" s="1040"/>
      <c r="CZ102" s="1040"/>
      <c r="DA102" s="1041"/>
      <c r="DB102" s="1039">
        <f>SUM(DB7:DF88)</f>
        <v>38</v>
      </c>
      <c r="DC102" s="1040"/>
      <c r="DD102" s="1040"/>
      <c r="DE102" s="1040"/>
      <c r="DF102" s="1041"/>
      <c r="DG102" s="1039"/>
      <c r="DH102" s="1040"/>
      <c r="DI102" s="1040"/>
      <c r="DJ102" s="1040"/>
      <c r="DK102" s="1041"/>
      <c r="DL102" s="1039"/>
      <c r="DM102" s="1040"/>
      <c r="DN102" s="1040"/>
      <c r="DO102" s="1040"/>
      <c r="DP102" s="1041"/>
      <c r="DQ102" s="1039"/>
      <c r="DR102" s="1040"/>
      <c r="DS102" s="1040"/>
      <c r="DT102" s="1040"/>
      <c r="DU102" s="1041"/>
      <c r="DV102" s="1022"/>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411</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412</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413</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414</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415</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416</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417</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418</v>
      </c>
      <c r="AB109" s="983"/>
      <c r="AC109" s="983"/>
      <c r="AD109" s="983"/>
      <c r="AE109" s="984"/>
      <c r="AF109" s="985" t="s">
        <v>304</v>
      </c>
      <c r="AG109" s="983"/>
      <c r="AH109" s="983"/>
      <c r="AI109" s="983"/>
      <c r="AJ109" s="984"/>
      <c r="AK109" s="985" t="s">
        <v>303</v>
      </c>
      <c r="AL109" s="983"/>
      <c r="AM109" s="983"/>
      <c r="AN109" s="983"/>
      <c r="AO109" s="984"/>
      <c r="AP109" s="985" t="s">
        <v>419</v>
      </c>
      <c r="AQ109" s="983"/>
      <c r="AR109" s="983"/>
      <c r="AS109" s="983"/>
      <c r="AT109" s="1014"/>
      <c r="AU109" s="982" t="s">
        <v>417</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418</v>
      </c>
      <c r="BR109" s="983"/>
      <c r="BS109" s="983"/>
      <c r="BT109" s="983"/>
      <c r="BU109" s="984"/>
      <c r="BV109" s="985" t="s">
        <v>304</v>
      </c>
      <c r="BW109" s="983"/>
      <c r="BX109" s="983"/>
      <c r="BY109" s="983"/>
      <c r="BZ109" s="984"/>
      <c r="CA109" s="985" t="s">
        <v>303</v>
      </c>
      <c r="CB109" s="983"/>
      <c r="CC109" s="983"/>
      <c r="CD109" s="983"/>
      <c r="CE109" s="984"/>
      <c r="CF109" s="1021" t="s">
        <v>419</v>
      </c>
      <c r="CG109" s="1021"/>
      <c r="CH109" s="1021"/>
      <c r="CI109" s="1021"/>
      <c r="CJ109" s="1021"/>
      <c r="CK109" s="985" t="s">
        <v>420</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418</v>
      </c>
      <c r="DH109" s="983"/>
      <c r="DI109" s="983"/>
      <c r="DJ109" s="983"/>
      <c r="DK109" s="984"/>
      <c r="DL109" s="985" t="s">
        <v>304</v>
      </c>
      <c r="DM109" s="983"/>
      <c r="DN109" s="983"/>
      <c r="DO109" s="983"/>
      <c r="DP109" s="984"/>
      <c r="DQ109" s="985" t="s">
        <v>303</v>
      </c>
      <c r="DR109" s="983"/>
      <c r="DS109" s="983"/>
      <c r="DT109" s="983"/>
      <c r="DU109" s="984"/>
      <c r="DV109" s="985" t="s">
        <v>419</v>
      </c>
      <c r="DW109" s="983"/>
      <c r="DX109" s="983"/>
      <c r="DY109" s="983"/>
      <c r="DZ109" s="1014"/>
    </row>
    <row r="110" spans="1:131" s="246" customFormat="1" ht="26.25" customHeight="1">
      <c r="A110" s="885" t="s">
        <v>421</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172180</v>
      </c>
      <c r="AB110" s="976"/>
      <c r="AC110" s="976"/>
      <c r="AD110" s="976"/>
      <c r="AE110" s="977"/>
      <c r="AF110" s="978">
        <v>171607</v>
      </c>
      <c r="AG110" s="976"/>
      <c r="AH110" s="976"/>
      <c r="AI110" s="976"/>
      <c r="AJ110" s="977"/>
      <c r="AK110" s="978">
        <v>192535</v>
      </c>
      <c r="AL110" s="976"/>
      <c r="AM110" s="976"/>
      <c r="AN110" s="976"/>
      <c r="AO110" s="977"/>
      <c r="AP110" s="979">
        <v>41.9</v>
      </c>
      <c r="AQ110" s="980"/>
      <c r="AR110" s="980"/>
      <c r="AS110" s="980"/>
      <c r="AT110" s="981"/>
      <c r="AU110" s="1015" t="s">
        <v>73</v>
      </c>
      <c r="AV110" s="1016"/>
      <c r="AW110" s="1016"/>
      <c r="AX110" s="1016"/>
      <c r="AY110" s="1016"/>
      <c r="AZ110" s="941" t="s">
        <v>422</v>
      </c>
      <c r="BA110" s="886"/>
      <c r="BB110" s="886"/>
      <c r="BC110" s="886"/>
      <c r="BD110" s="886"/>
      <c r="BE110" s="886"/>
      <c r="BF110" s="886"/>
      <c r="BG110" s="886"/>
      <c r="BH110" s="886"/>
      <c r="BI110" s="886"/>
      <c r="BJ110" s="886"/>
      <c r="BK110" s="886"/>
      <c r="BL110" s="886"/>
      <c r="BM110" s="886"/>
      <c r="BN110" s="886"/>
      <c r="BO110" s="886"/>
      <c r="BP110" s="887"/>
      <c r="BQ110" s="942">
        <v>2279354</v>
      </c>
      <c r="BR110" s="923"/>
      <c r="BS110" s="923"/>
      <c r="BT110" s="923"/>
      <c r="BU110" s="923"/>
      <c r="BV110" s="923">
        <v>2571480</v>
      </c>
      <c r="BW110" s="923"/>
      <c r="BX110" s="923"/>
      <c r="BY110" s="923"/>
      <c r="BZ110" s="923"/>
      <c r="CA110" s="923">
        <v>2575110</v>
      </c>
      <c r="CB110" s="923"/>
      <c r="CC110" s="923"/>
      <c r="CD110" s="923"/>
      <c r="CE110" s="923"/>
      <c r="CF110" s="947">
        <v>560.6</v>
      </c>
      <c r="CG110" s="948"/>
      <c r="CH110" s="948"/>
      <c r="CI110" s="948"/>
      <c r="CJ110" s="948"/>
      <c r="CK110" s="1011" t="s">
        <v>423</v>
      </c>
      <c r="CL110" s="897"/>
      <c r="CM110" s="972" t="s">
        <v>424</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402</v>
      </c>
      <c r="DH110" s="923"/>
      <c r="DI110" s="923"/>
      <c r="DJ110" s="923"/>
      <c r="DK110" s="923"/>
      <c r="DL110" s="923" t="s">
        <v>402</v>
      </c>
      <c r="DM110" s="923"/>
      <c r="DN110" s="923"/>
      <c r="DO110" s="923"/>
      <c r="DP110" s="923"/>
      <c r="DQ110" s="923" t="s">
        <v>402</v>
      </c>
      <c r="DR110" s="923"/>
      <c r="DS110" s="923"/>
      <c r="DT110" s="923"/>
      <c r="DU110" s="923"/>
      <c r="DV110" s="924" t="s">
        <v>127</v>
      </c>
      <c r="DW110" s="924"/>
      <c r="DX110" s="924"/>
      <c r="DY110" s="924"/>
      <c r="DZ110" s="925"/>
    </row>
    <row r="111" spans="1:131" s="246" customFormat="1" ht="26.25" customHeight="1">
      <c r="A111" s="852" t="s">
        <v>425</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127</v>
      </c>
      <c r="AB111" s="1004"/>
      <c r="AC111" s="1004"/>
      <c r="AD111" s="1004"/>
      <c r="AE111" s="1005"/>
      <c r="AF111" s="1006" t="s">
        <v>402</v>
      </c>
      <c r="AG111" s="1004"/>
      <c r="AH111" s="1004"/>
      <c r="AI111" s="1004"/>
      <c r="AJ111" s="1005"/>
      <c r="AK111" s="1006" t="s">
        <v>127</v>
      </c>
      <c r="AL111" s="1004"/>
      <c r="AM111" s="1004"/>
      <c r="AN111" s="1004"/>
      <c r="AO111" s="1005"/>
      <c r="AP111" s="1007" t="s">
        <v>426</v>
      </c>
      <c r="AQ111" s="1008"/>
      <c r="AR111" s="1008"/>
      <c r="AS111" s="1008"/>
      <c r="AT111" s="1009"/>
      <c r="AU111" s="1017"/>
      <c r="AV111" s="1018"/>
      <c r="AW111" s="1018"/>
      <c r="AX111" s="1018"/>
      <c r="AY111" s="1018"/>
      <c r="AZ111" s="893" t="s">
        <v>427</v>
      </c>
      <c r="BA111" s="828"/>
      <c r="BB111" s="828"/>
      <c r="BC111" s="828"/>
      <c r="BD111" s="828"/>
      <c r="BE111" s="828"/>
      <c r="BF111" s="828"/>
      <c r="BG111" s="828"/>
      <c r="BH111" s="828"/>
      <c r="BI111" s="828"/>
      <c r="BJ111" s="828"/>
      <c r="BK111" s="828"/>
      <c r="BL111" s="828"/>
      <c r="BM111" s="828"/>
      <c r="BN111" s="828"/>
      <c r="BO111" s="828"/>
      <c r="BP111" s="829"/>
      <c r="BQ111" s="894" t="s">
        <v>127</v>
      </c>
      <c r="BR111" s="895"/>
      <c r="BS111" s="895"/>
      <c r="BT111" s="895"/>
      <c r="BU111" s="895"/>
      <c r="BV111" s="895" t="s">
        <v>402</v>
      </c>
      <c r="BW111" s="895"/>
      <c r="BX111" s="895"/>
      <c r="BY111" s="895"/>
      <c r="BZ111" s="895"/>
      <c r="CA111" s="895" t="s">
        <v>127</v>
      </c>
      <c r="CB111" s="895"/>
      <c r="CC111" s="895"/>
      <c r="CD111" s="895"/>
      <c r="CE111" s="895"/>
      <c r="CF111" s="956" t="s">
        <v>127</v>
      </c>
      <c r="CG111" s="957"/>
      <c r="CH111" s="957"/>
      <c r="CI111" s="957"/>
      <c r="CJ111" s="957"/>
      <c r="CK111" s="1012"/>
      <c r="CL111" s="899"/>
      <c r="CM111" s="902" t="s">
        <v>428</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402</v>
      </c>
      <c r="DH111" s="895"/>
      <c r="DI111" s="895"/>
      <c r="DJ111" s="895"/>
      <c r="DK111" s="895"/>
      <c r="DL111" s="895" t="s">
        <v>402</v>
      </c>
      <c r="DM111" s="895"/>
      <c r="DN111" s="895"/>
      <c r="DO111" s="895"/>
      <c r="DP111" s="895"/>
      <c r="DQ111" s="895" t="s">
        <v>426</v>
      </c>
      <c r="DR111" s="895"/>
      <c r="DS111" s="895"/>
      <c r="DT111" s="895"/>
      <c r="DU111" s="895"/>
      <c r="DV111" s="872" t="s">
        <v>402</v>
      </c>
      <c r="DW111" s="872"/>
      <c r="DX111" s="872"/>
      <c r="DY111" s="872"/>
      <c r="DZ111" s="873"/>
    </row>
    <row r="112" spans="1:131" s="246" customFormat="1" ht="26.25" customHeight="1">
      <c r="A112" s="997" t="s">
        <v>429</v>
      </c>
      <c r="B112" s="998"/>
      <c r="C112" s="828" t="s">
        <v>430</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426</v>
      </c>
      <c r="AB112" s="858"/>
      <c r="AC112" s="858"/>
      <c r="AD112" s="858"/>
      <c r="AE112" s="859"/>
      <c r="AF112" s="860" t="s">
        <v>402</v>
      </c>
      <c r="AG112" s="858"/>
      <c r="AH112" s="858"/>
      <c r="AI112" s="858"/>
      <c r="AJ112" s="859"/>
      <c r="AK112" s="860" t="s">
        <v>426</v>
      </c>
      <c r="AL112" s="858"/>
      <c r="AM112" s="858"/>
      <c r="AN112" s="858"/>
      <c r="AO112" s="859"/>
      <c r="AP112" s="905" t="s">
        <v>127</v>
      </c>
      <c r="AQ112" s="906"/>
      <c r="AR112" s="906"/>
      <c r="AS112" s="906"/>
      <c r="AT112" s="907"/>
      <c r="AU112" s="1017"/>
      <c r="AV112" s="1018"/>
      <c r="AW112" s="1018"/>
      <c r="AX112" s="1018"/>
      <c r="AY112" s="1018"/>
      <c r="AZ112" s="893" t="s">
        <v>431</v>
      </c>
      <c r="BA112" s="828"/>
      <c r="BB112" s="828"/>
      <c r="BC112" s="828"/>
      <c r="BD112" s="828"/>
      <c r="BE112" s="828"/>
      <c r="BF112" s="828"/>
      <c r="BG112" s="828"/>
      <c r="BH112" s="828"/>
      <c r="BI112" s="828"/>
      <c r="BJ112" s="828"/>
      <c r="BK112" s="828"/>
      <c r="BL112" s="828"/>
      <c r="BM112" s="828"/>
      <c r="BN112" s="828"/>
      <c r="BO112" s="828"/>
      <c r="BP112" s="829"/>
      <c r="BQ112" s="894" t="s">
        <v>402</v>
      </c>
      <c r="BR112" s="895"/>
      <c r="BS112" s="895"/>
      <c r="BT112" s="895"/>
      <c r="BU112" s="895"/>
      <c r="BV112" s="895" t="s">
        <v>402</v>
      </c>
      <c r="BW112" s="895"/>
      <c r="BX112" s="895"/>
      <c r="BY112" s="895"/>
      <c r="BZ112" s="895"/>
      <c r="CA112" s="895" t="s">
        <v>426</v>
      </c>
      <c r="CB112" s="895"/>
      <c r="CC112" s="895"/>
      <c r="CD112" s="895"/>
      <c r="CE112" s="895"/>
      <c r="CF112" s="956" t="s">
        <v>426</v>
      </c>
      <c r="CG112" s="957"/>
      <c r="CH112" s="957"/>
      <c r="CI112" s="957"/>
      <c r="CJ112" s="957"/>
      <c r="CK112" s="1012"/>
      <c r="CL112" s="899"/>
      <c r="CM112" s="902" t="s">
        <v>432</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127</v>
      </c>
      <c r="DH112" s="895"/>
      <c r="DI112" s="895"/>
      <c r="DJ112" s="895"/>
      <c r="DK112" s="895"/>
      <c r="DL112" s="895" t="s">
        <v>402</v>
      </c>
      <c r="DM112" s="895"/>
      <c r="DN112" s="895"/>
      <c r="DO112" s="895"/>
      <c r="DP112" s="895"/>
      <c r="DQ112" s="895" t="s">
        <v>127</v>
      </c>
      <c r="DR112" s="895"/>
      <c r="DS112" s="895"/>
      <c r="DT112" s="895"/>
      <c r="DU112" s="895"/>
      <c r="DV112" s="872" t="s">
        <v>127</v>
      </c>
      <c r="DW112" s="872"/>
      <c r="DX112" s="872"/>
      <c r="DY112" s="872"/>
      <c r="DZ112" s="873"/>
    </row>
    <row r="113" spans="1:130" s="246" customFormat="1" ht="26.25" customHeight="1">
      <c r="A113" s="999"/>
      <c r="B113" s="1000"/>
      <c r="C113" s="828" t="s">
        <v>433</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t="s">
        <v>127</v>
      </c>
      <c r="AB113" s="1004"/>
      <c r="AC113" s="1004"/>
      <c r="AD113" s="1004"/>
      <c r="AE113" s="1005"/>
      <c r="AF113" s="1006" t="s">
        <v>426</v>
      </c>
      <c r="AG113" s="1004"/>
      <c r="AH113" s="1004"/>
      <c r="AI113" s="1004"/>
      <c r="AJ113" s="1005"/>
      <c r="AK113" s="1006" t="s">
        <v>426</v>
      </c>
      <c r="AL113" s="1004"/>
      <c r="AM113" s="1004"/>
      <c r="AN113" s="1004"/>
      <c r="AO113" s="1005"/>
      <c r="AP113" s="1007" t="s">
        <v>426</v>
      </c>
      <c r="AQ113" s="1008"/>
      <c r="AR113" s="1008"/>
      <c r="AS113" s="1008"/>
      <c r="AT113" s="1009"/>
      <c r="AU113" s="1017"/>
      <c r="AV113" s="1018"/>
      <c r="AW113" s="1018"/>
      <c r="AX113" s="1018"/>
      <c r="AY113" s="1018"/>
      <c r="AZ113" s="893" t="s">
        <v>434</v>
      </c>
      <c r="BA113" s="828"/>
      <c r="BB113" s="828"/>
      <c r="BC113" s="828"/>
      <c r="BD113" s="828"/>
      <c r="BE113" s="828"/>
      <c r="BF113" s="828"/>
      <c r="BG113" s="828"/>
      <c r="BH113" s="828"/>
      <c r="BI113" s="828"/>
      <c r="BJ113" s="828"/>
      <c r="BK113" s="828"/>
      <c r="BL113" s="828"/>
      <c r="BM113" s="828"/>
      <c r="BN113" s="828"/>
      <c r="BO113" s="828"/>
      <c r="BP113" s="829"/>
      <c r="BQ113" s="894">
        <v>12376</v>
      </c>
      <c r="BR113" s="895"/>
      <c r="BS113" s="895"/>
      <c r="BT113" s="895"/>
      <c r="BU113" s="895"/>
      <c r="BV113" s="895">
        <v>11675</v>
      </c>
      <c r="BW113" s="895"/>
      <c r="BX113" s="895"/>
      <c r="BY113" s="895"/>
      <c r="BZ113" s="895"/>
      <c r="CA113" s="895">
        <v>10790</v>
      </c>
      <c r="CB113" s="895"/>
      <c r="CC113" s="895"/>
      <c r="CD113" s="895"/>
      <c r="CE113" s="895"/>
      <c r="CF113" s="956">
        <v>2.2999999999999998</v>
      </c>
      <c r="CG113" s="957"/>
      <c r="CH113" s="957"/>
      <c r="CI113" s="957"/>
      <c r="CJ113" s="957"/>
      <c r="CK113" s="1012"/>
      <c r="CL113" s="899"/>
      <c r="CM113" s="902" t="s">
        <v>435</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426</v>
      </c>
      <c r="DH113" s="858"/>
      <c r="DI113" s="858"/>
      <c r="DJ113" s="858"/>
      <c r="DK113" s="859"/>
      <c r="DL113" s="860" t="s">
        <v>426</v>
      </c>
      <c r="DM113" s="858"/>
      <c r="DN113" s="858"/>
      <c r="DO113" s="858"/>
      <c r="DP113" s="859"/>
      <c r="DQ113" s="860" t="s">
        <v>127</v>
      </c>
      <c r="DR113" s="858"/>
      <c r="DS113" s="858"/>
      <c r="DT113" s="858"/>
      <c r="DU113" s="859"/>
      <c r="DV113" s="905" t="s">
        <v>127</v>
      </c>
      <c r="DW113" s="906"/>
      <c r="DX113" s="906"/>
      <c r="DY113" s="906"/>
      <c r="DZ113" s="907"/>
    </row>
    <row r="114" spans="1:130" s="246" customFormat="1" ht="26.25" customHeight="1">
      <c r="A114" s="999"/>
      <c r="B114" s="1000"/>
      <c r="C114" s="828" t="s">
        <v>436</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565</v>
      </c>
      <c r="AB114" s="858"/>
      <c r="AC114" s="858"/>
      <c r="AD114" s="858"/>
      <c r="AE114" s="859"/>
      <c r="AF114" s="860">
        <v>764</v>
      </c>
      <c r="AG114" s="858"/>
      <c r="AH114" s="858"/>
      <c r="AI114" s="858"/>
      <c r="AJ114" s="859"/>
      <c r="AK114" s="860">
        <v>946</v>
      </c>
      <c r="AL114" s="858"/>
      <c r="AM114" s="858"/>
      <c r="AN114" s="858"/>
      <c r="AO114" s="859"/>
      <c r="AP114" s="905">
        <v>0.2</v>
      </c>
      <c r="AQ114" s="906"/>
      <c r="AR114" s="906"/>
      <c r="AS114" s="906"/>
      <c r="AT114" s="907"/>
      <c r="AU114" s="1017"/>
      <c r="AV114" s="1018"/>
      <c r="AW114" s="1018"/>
      <c r="AX114" s="1018"/>
      <c r="AY114" s="1018"/>
      <c r="AZ114" s="893" t="s">
        <v>437</v>
      </c>
      <c r="BA114" s="828"/>
      <c r="BB114" s="828"/>
      <c r="BC114" s="828"/>
      <c r="BD114" s="828"/>
      <c r="BE114" s="828"/>
      <c r="BF114" s="828"/>
      <c r="BG114" s="828"/>
      <c r="BH114" s="828"/>
      <c r="BI114" s="828"/>
      <c r="BJ114" s="828"/>
      <c r="BK114" s="828"/>
      <c r="BL114" s="828"/>
      <c r="BM114" s="828"/>
      <c r="BN114" s="828"/>
      <c r="BO114" s="828"/>
      <c r="BP114" s="829"/>
      <c r="BQ114" s="894">
        <v>141869</v>
      </c>
      <c r="BR114" s="895"/>
      <c r="BS114" s="895"/>
      <c r="BT114" s="895"/>
      <c r="BU114" s="895"/>
      <c r="BV114" s="895">
        <v>141186</v>
      </c>
      <c r="BW114" s="895"/>
      <c r="BX114" s="895"/>
      <c r="BY114" s="895"/>
      <c r="BZ114" s="895"/>
      <c r="CA114" s="895">
        <v>153625</v>
      </c>
      <c r="CB114" s="895"/>
      <c r="CC114" s="895"/>
      <c r="CD114" s="895"/>
      <c r="CE114" s="895"/>
      <c r="CF114" s="956">
        <v>33.4</v>
      </c>
      <c r="CG114" s="957"/>
      <c r="CH114" s="957"/>
      <c r="CI114" s="957"/>
      <c r="CJ114" s="957"/>
      <c r="CK114" s="1012"/>
      <c r="CL114" s="899"/>
      <c r="CM114" s="902" t="s">
        <v>438</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127</v>
      </c>
      <c r="DH114" s="858"/>
      <c r="DI114" s="858"/>
      <c r="DJ114" s="858"/>
      <c r="DK114" s="859"/>
      <c r="DL114" s="860" t="s">
        <v>127</v>
      </c>
      <c r="DM114" s="858"/>
      <c r="DN114" s="858"/>
      <c r="DO114" s="858"/>
      <c r="DP114" s="859"/>
      <c r="DQ114" s="860" t="s">
        <v>426</v>
      </c>
      <c r="DR114" s="858"/>
      <c r="DS114" s="858"/>
      <c r="DT114" s="858"/>
      <c r="DU114" s="859"/>
      <c r="DV114" s="905" t="s">
        <v>127</v>
      </c>
      <c r="DW114" s="906"/>
      <c r="DX114" s="906"/>
      <c r="DY114" s="906"/>
      <c r="DZ114" s="907"/>
    </row>
    <row r="115" spans="1:130" s="246" customFormat="1" ht="26.25" customHeight="1">
      <c r="A115" s="999"/>
      <c r="B115" s="1000"/>
      <c r="C115" s="828" t="s">
        <v>439</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t="s">
        <v>402</v>
      </c>
      <c r="AB115" s="1004"/>
      <c r="AC115" s="1004"/>
      <c r="AD115" s="1004"/>
      <c r="AE115" s="1005"/>
      <c r="AF115" s="1006" t="s">
        <v>426</v>
      </c>
      <c r="AG115" s="1004"/>
      <c r="AH115" s="1004"/>
      <c r="AI115" s="1004"/>
      <c r="AJ115" s="1005"/>
      <c r="AK115" s="1006" t="s">
        <v>402</v>
      </c>
      <c r="AL115" s="1004"/>
      <c r="AM115" s="1004"/>
      <c r="AN115" s="1004"/>
      <c r="AO115" s="1005"/>
      <c r="AP115" s="1007" t="s">
        <v>127</v>
      </c>
      <c r="AQ115" s="1008"/>
      <c r="AR115" s="1008"/>
      <c r="AS115" s="1008"/>
      <c r="AT115" s="1009"/>
      <c r="AU115" s="1017"/>
      <c r="AV115" s="1018"/>
      <c r="AW115" s="1018"/>
      <c r="AX115" s="1018"/>
      <c r="AY115" s="1018"/>
      <c r="AZ115" s="893" t="s">
        <v>440</v>
      </c>
      <c r="BA115" s="828"/>
      <c r="BB115" s="828"/>
      <c r="BC115" s="828"/>
      <c r="BD115" s="828"/>
      <c r="BE115" s="828"/>
      <c r="BF115" s="828"/>
      <c r="BG115" s="828"/>
      <c r="BH115" s="828"/>
      <c r="BI115" s="828"/>
      <c r="BJ115" s="828"/>
      <c r="BK115" s="828"/>
      <c r="BL115" s="828"/>
      <c r="BM115" s="828"/>
      <c r="BN115" s="828"/>
      <c r="BO115" s="828"/>
      <c r="BP115" s="829"/>
      <c r="BQ115" s="894" t="s">
        <v>402</v>
      </c>
      <c r="BR115" s="895"/>
      <c r="BS115" s="895"/>
      <c r="BT115" s="895"/>
      <c r="BU115" s="895"/>
      <c r="BV115" s="895" t="s">
        <v>127</v>
      </c>
      <c r="BW115" s="895"/>
      <c r="BX115" s="895"/>
      <c r="BY115" s="895"/>
      <c r="BZ115" s="895"/>
      <c r="CA115" s="895" t="s">
        <v>127</v>
      </c>
      <c r="CB115" s="895"/>
      <c r="CC115" s="895"/>
      <c r="CD115" s="895"/>
      <c r="CE115" s="895"/>
      <c r="CF115" s="956" t="s">
        <v>402</v>
      </c>
      <c r="CG115" s="957"/>
      <c r="CH115" s="957"/>
      <c r="CI115" s="957"/>
      <c r="CJ115" s="957"/>
      <c r="CK115" s="1012"/>
      <c r="CL115" s="899"/>
      <c r="CM115" s="893" t="s">
        <v>441</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402</v>
      </c>
      <c r="DH115" s="858"/>
      <c r="DI115" s="858"/>
      <c r="DJ115" s="858"/>
      <c r="DK115" s="859"/>
      <c r="DL115" s="860" t="s">
        <v>402</v>
      </c>
      <c r="DM115" s="858"/>
      <c r="DN115" s="858"/>
      <c r="DO115" s="858"/>
      <c r="DP115" s="859"/>
      <c r="DQ115" s="860" t="s">
        <v>127</v>
      </c>
      <c r="DR115" s="858"/>
      <c r="DS115" s="858"/>
      <c r="DT115" s="858"/>
      <c r="DU115" s="859"/>
      <c r="DV115" s="905" t="s">
        <v>127</v>
      </c>
      <c r="DW115" s="906"/>
      <c r="DX115" s="906"/>
      <c r="DY115" s="906"/>
      <c r="DZ115" s="907"/>
    </row>
    <row r="116" spans="1:130" s="246" customFormat="1" ht="26.25" customHeight="1">
      <c r="A116" s="1001"/>
      <c r="B116" s="1002"/>
      <c r="C116" s="961" t="s">
        <v>442</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v>827</v>
      </c>
      <c r="AB116" s="858"/>
      <c r="AC116" s="858"/>
      <c r="AD116" s="858"/>
      <c r="AE116" s="859"/>
      <c r="AF116" s="860">
        <v>991</v>
      </c>
      <c r="AG116" s="858"/>
      <c r="AH116" s="858"/>
      <c r="AI116" s="858"/>
      <c r="AJ116" s="859"/>
      <c r="AK116" s="860">
        <v>142</v>
      </c>
      <c r="AL116" s="858"/>
      <c r="AM116" s="858"/>
      <c r="AN116" s="858"/>
      <c r="AO116" s="859"/>
      <c r="AP116" s="905">
        <v>0</v>
      </c>
      <c r="AQ116" s="906"/>
      <c r="AR116" s="906"/>
      <c r="AS116" s="906"/>
      <c r="AT116" s="907"/>
      <c r="AU116" s="1017"/>
      <c r="AV116" s="1018"/>
      <c r="AW116" s="1018"/>
      <c r="AX116" s="1018"/>
      <c r="AY116" s="1018"/>
      <c r="AZ116" s="944" t="s">
        <v>443</v>
      </c>
      <c r="BA116" s="945"/>
      <c r="BB116" s="945"/>
      <c r="BC116" s="945"/>
      <c r="BD116" s="945"/>
      <c r="BE116" s="945"/>
      <c r="BF116" s="945"/>
      <c r="BG116" s="945"/>
      <c r="BH116" s="945"/>
      <c r="BI116" s="945"/>
      <c r="BJ116" s="945"/>
      <c r="BK116" s="945"/>
      <c r="BL116" s="945"/>
      <c r="BM116" s="945"/>
      <c r="BN116" s="945"/>
      <c r="BO116" s="945"/>
      <c r="BP116" s="946"/>
      <c r="BQ116" s="894" t="s">
        <v>127</v>
      </c>
      <c r="BR116" s="895"/>
      <c r="BS116" s="895"/>
      <c r="BT116" s="895"/>
      <c r="BU116" s="895"/>
      <c r="BV116" s="895" t="s">
        <v>402</v>
      </c>
      <c r="BW116" s="895"/>
      <c r="BX116" s="895"/>
      <c r="BY116" s="895"/>
      <c r="BZ116" s="895"/>
      <c r="CA116" s="895" t="s">
        <v>402</v>
      </c>
      <c r="CB116" s="895"/>
      <c r="CC116" s="895"/>
      <c r="CD116" s="895"/>
      <c r="CE116" s="895"/>
      <c r="CF116" s="956" t="s">
        <v>402</v>
      </c>
      <c r="CG116" s="957"/>
      <c r="CH116" s="957"/>
      <c r="CI116" s="957"/>
      <c r="CJ116" s="957"/>
      <c r="CK116" s="1012"/>
      <c r="CL116" s="899"/>
      <c r="CM116" s="902" t="s">
        <v>444</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t="s">
        <v>426</v>
      </c>
      <c r="DH116" s="858"/>
      <c r="DI116" s="858"/>
      <c r="DJ116" s="858"/>
      <c r="DK116" s="859"/>
      <c r="DL116" s="860" t="s">
        <v>402</v>
      </c>
      <c r="DM116" s="858"/>
      <c r="DN116" s="858"/>
      <c r="DO116" s="858"/>
      <c r="DP116" s="859"/>
      <c r="DQ116" s="860" t="s">
        <v>402</v>
      </c>
      <c r="DR116" s="858"/>
      <c r="DS116" s="858"/>
      <c r="DT116" s="858"/>
      <c r="DU116" s="859"/>
      <c r="DV116" s="905" t="s">
        <v>402</v>
      </c>
      <c r="DW116" s="906"/>
      <c r="DX116" s="906"/>
      <c r="DY116" s="906"/>
      <c r="DZ116" s="907"/>
    </row>
    <row r="117" spans="1:130" s="246" customFormat="1" ht="26.25" customHeight="1">
      <c r="A117" s="982" t="s">
        <v>186</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445</v>
      </c>
      <c r="Z117" s="984"/>
      <c r="AA117" s="989">
        <v>173572</v>
      </c>
      <c r="AB117" s="990"/>
      <c r="AC117" s="990"/>
      <c r="AD117" s="990"/>
      <c r="AE117" s="991"/>
      <c r="AF117" s="992">
        <v>173362</v>
      </c>
      <c r="AG117" s="990"/>
      <c r="AH117" s="990"/>
      <c r="AI117" s="990"/>
      <c r="AJ117" s="991"/>
      <c r="AK117" s="992">
        <v>193623</v>
      </c>
      <c r="AL117" s="990"/>
      <c r="AM117" s="990"/>
      <c r="AN117" s="990"/>
      <c r="AO117" s="991"/>
      <c r="AP117" s="993"/>
      <c r="AQ117" s="994"/>
      <c r="AR117" s="994"/>
      <c r="AS117" s="994"/>
      <c r="AT117" s="995"/>
      <c r="AU117" s="1017"/>
      <c r="AV117" s="1018"/>
      <c r="AW117" s="1018"/>
      <c r="AX117" s="1018"/>
      <c r="AY117" s="1018"/>
      <c r="AZ117" s="944" t="s">
        <v>446</v>
      </c>
      <c r="BA117" s="945"/>
      <c r="BB117" s="945"/>
      <c r="BC117" s="945"/>
      <c r="BD117" s="945"/>
      <c r="BE117" s="945"/>
      <c r="BF117" s="945"/>
      <c r="BG117" s="945"/>
      <c r="BH117" s="945"/>
      <c r="BI117" s="945"/>
      <c r="BJ117" s="945"/>
      <c r="BK117" s="945"/>
      <c r="BL117" s="945"/>
      <c r="BM117" s="945"/>
      <c r="BN117" s="945"/>
      <c r="BO117" s="945"/>
      <c r="BP117" s="946"/>
      <c r="BQ117" s="894" t="s">
        <v>127</v>
      </c>
      <c r="BR117" s="895"/>
      <c r="BS117" s="895"/>
      <c r="BT117" s="895"/>
      <c r="BU117" s="895"/>
      <c r="BV117" s="895" t="s">
        <v>127</v>
      </c>
      <c r="BW117" s="895"/>
      <c r="BX117" s="895"/>
      <c r="BY117" s="895"/>
      <c r="BZ117" s="895"/>
      <c r="CA117" s="895" t="s">
        <v>127</v>
      </c>
      <c r="CB117" s="895"/>
      <c r="CC117" s="895"/>
      <c r="CD117" s="895"/>
      <c r="CE117" s="895"/>
      <c r="CF117" s="956" t="s">
        <v>127</v>
      </c>
      <c r="CG117" s="957"/>
      <c r="CH117" s="957"/>
      <c r="CI117" s="957"/>
      <c r="CJ117" s="957"/>
      <c r="CK117" s="1012"/>
      <c r="CL117" s="899"/>
      <c r="CM117" s="902" t="s">
        <v>447</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127</v>
      </c>
      <c r="DH117" s="858"/>
      <c r="DI117" s="858"/>
      <c r="DJ117" s="858"/>
      <c r="DK117" s="859"/>
      <c r="DL117" s="860" t="s">
        <v>426</v>
      </c>
      <c r="DM117" s="858"/>
      <c r="DN117" s="858"/>
      <c r="DO117" s="858"/>
      <c r="DP117" s="859"/>
      <c r="DQ117" s="860" t="s">
        <v>127</v>
      </c>
      <c r="DR117" s="858"/>
      <c r="DS117" s="858"/>
      <c r="DT117" s="858"/>
      <c r="DU117" s="859"/>
      <c r="DV117" s="905" t="s">
        <v>426</v>
      </c>
      <c r="DW117" s="906"/>
      <c r="DX117" s="906"/>
      <c r="DY117" s="906"/>
      <c r="DZ117" s="907"/>
    </row>
    <row r="118" spans="1:130" s="246" customFormat="1" ht="26.25" customHeight="1">
      <c r="A118" s="982" t="s">
        <v>420</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418</v>
      </c>
      <c r="AB118" s="983"/>
      <c r="AC118" s="983"/>
      <c r="AD118" s="983"/>
      <c r="AE118" s="984"/>
      <c r="AF118" s="985" t="s">
        <v>304</v>
      </c>
      <c r="AG118" s="983"/>
      <c r="AH118" s="983"/>
      <c r="AI118" s="983"/>
      <c r="AJ118" s="984"/>
      <c r="AK118" s="985" t="s">
        <v>303</v>
      </c>
      <c r="AL118" s="983"/>
      <c r="AM118" s="983"/>
      <c r="AN118" s="983"/>
      <c r="AO118" s="984"/>
      <c r="AP118" s="986" t="s">
        <v>419</v>
      </c>
      <c r="AQ118" s="987"/>
      <c r="AR118" s="987"/>
      <c r="AS118" s="987"/>
      <c r="AT118" s="988"/>
      <c r="AU118" s="1017"/>
      <c r="AV118" s="1018"/>
      <c r="AW118" s="1018"/>
      <c r="AX118" s="1018"/>
      <c r="AY118" s="1018"/>
      <c r="AZ118" s="960" t="s">
        <v>448</v>
      </c>
      <c r="BA118" s="961"/>
      <c r="BB118" s="961"/>
      <c r="BC118" s="961"/>
      <c r="BD118" s="961"/>
      <c r="BE118" s="961"/>
      <c r="BF118" s="961"/>
      <c r="BG118" s="961"/>
      <c r="BH118" s="961"/>
      <c r="BI118" s="961"/>
      <c r="BJ118" s="961"/>
      <c r="BK118" s="961"/>
      <c r="BL118" s="961"/>
      <c r="BM118" s="961"/>
      <c r="BN118" s="961"/>
      <c r="BO118" s="961"/>
      <c r="BP118" s="962"/>
      <c r="BQ118" s="963" t="s">
        <v>426</v>
      </c>
      <c r="BR118" s="926"/>
      <c r="BS118" s="926"/>
      <c r="BT118" s="926"/>
      <c r="BU118" s="926"/>
      <c r="BV118" s="926" t="s">
        <v>402</v>
      </c>
      <c r="BW118" s="926"/>
      <c r="BX118" s="926"/>
      <c r="BY118" s="926"/>
      <c r="BZ118" s="926"/>
      <c r="CA118" s="926" t="s">
        <v>402</v>
      </c>
      <c r="CB118" s="926"/>
      <c r="CC118" s="926"/>
      <c r="CD118" s="926"/>
      <c r="CE118" s="926"/>
      <c r="CF118" s="956" t="s">
        <v>402</v>
      </c>
      <c r="CG118" s="957"/>
      <c r="CH118" s="957"/>
      <c r="CI118" s="957"/>
      <c r="CJ118" s="957"/>
      <c r="CK118" s="1012"/>
      <c r="CL118" s="899"/>
      <c r="CM118" s="902" t="s">
        <v>449</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426</v>
      </c>
      <c r="DH118" s="858"/>
      <c r="DI118" s="858"/>
      <c r="DJ118" s="858"/>
      <c r="DK118" s="859"/>
      <c r="DL118" s="860" t="s">
        <v>402</v>
      </c>
      <c r="DM118" s="858"/>
      <c r="DN118" s="858"/>
      <c r="DO118" s="858"/>
      <c r="DP118" s="859"/>
      <c r="DQ118" s="860" t="s">
        <v>402</v>
      </c>
      <c r="DR118" s="858"/>
      <c r="DS118" s="858"/>
      <c r="DT118" s="858"/>
      <c r="DU118" s="859"/>
      <c r="DV118" s="905" t="s">
        <v>426</v>
      </c>
      <c r="DW118" s="906"/>
      <c r="DX118" s="906"/>
      <c r="DY118" s="906"/>
      <c r="DZ118" s="907"/>
    </row>
    <row r="119" spans="1:130" s="246" customFormat="1" ht="26.25" customHeight="1">
      <c r="A119" s="896" t="s">
        <v>423</v>
      </c>
      <c r="B119" s="897"/>
      <c r="C119" s="972" t="s">
        <v>424</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426</v>
      </c>
      <c r="AB119" s="976"/>
      <c r="AC119" s="976"/>
      <c r="AD119" s="976"/>
      <c r="AE119" s="977"/>
      <c r="AF119" s="978" t="s">
        <v>127</v>
      </c>
      <c r="AG119" s="976"/>
      <c r="AH119" s="976"/>
      <c r="AI119" s="976"/>
      <c r="AJ119" s="977"/>
      <c r="AK119" s="978" t="s">
        <v>426</v>
      </c>
      <c r="AL119" s="976"/>
      <c r="AM119" s="976"/>
      <c r="AN119" s="976"/>
      <c r="AO119" s="977"/>
      <c r="AP119" s="979" t="s">
        <v>402</v>
      </c>
      <c r="AQ119" s="980"/>
      <c r="AR119" s="980"/>
      <c r="AS119" s="980"/>
      <c r="AT119" s="981"/>
      <c r="AU119" s="1019"/>
      <c r="AV119" s="1020"/>
      <c r="AW119" s="1020"/>
      <c r="AX119" s="1020"/>
      <c r="AY119" s="1020"/>
      <c r="AZ119" s="277" t="s">
        <v>186</v>
      </c>
      <c r="BA119" s="277"/>
      <c r="BB119" s="277"/>
      <c r="BC119" s="277"/>
      <c r="BD119" s="277"/>
      <c r="BE119" s="277"/>
      <c r="BF119" s="277"/>
      <c r="BG119" s="277"/>
      <c r="BH119" s="277"/>
      <c r="BI119" s="277"/>
      <c r="BJ119" s="277"/>
      <c r="BK119" s="277"/>
      <c r="BL119" s="277"/>
      <c r="BM119" s="277"/>
      <c r="BN119" s="277"/>
      <c r="BO119" s="958" t="s">
        <v>450</v>
      </c>
      <c r="BP119" s="959"/>
      <c r="BQ119" s="963">
        <v>2433599</v>
      </c>
      <c r="BR119" s="926"/>
      <c r="BS119" s="926"/>
      <c r="BT119" s="926"/>
      <c r="BU119" s="926"/>
      <c r="BV119" s="926">
        <v>2724341</v>
      </c>
      <c r="BW119" s="926"/>
      <c r="BX119" s="926"/>
      <c r="BY119" s="926"/>
      <c r="BZ119" s="926"/>
      <c r="CA119" s="926">
        <v>2739525</v>
      </c>
      <c r="CB119" s="926"/>
      <c r="CC119" s="926"/>
      <c r="CD119" s="926"/>
      <c r="CE119" s="926"/>
      <c r="CF119" s="824"/>
      <c r="CG119" s="825"/>
      <c r="CH119" s="825"/>
      <c r="CI119" s="825"/>
      <c r="CJ119" s="915"/>
      <c r="CK119" s="1013"/>
      <c r="CL119" s="901"/>
      <c r="CM119" s="919" t="s">
        <v>451</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402</v>
      </c>
      <c r="DH119" s="841"/>
      <c r="DI119" s="841"/>
      <c r="DJ119" s="841"/>
      <c r="DK119" s="842"/>
      <c r="DL119" s="843" t="s">
        <v>402</v>
      </c>
      <c r="DM119" s="841"/>
      <c r="DN119" s="841"/>
      <c r="DO119" s="841"/>
      <c r="DP119" s="842"/>
      <c r="DQ119" s="843" t="s">
        <v>426</v>
      </c>
      <c r="DR119" s="841"/>
      <c r="DS119" s="841"/>
      <c r="DT119" s="841"/>
      <c r="DU119" s="842"/>
      <c r="DV119" s="929" t="s">
        <v>402</v>
      </c>
      <c r="DW119" s="930"/>
      <c r="DX119" s="930"/>
      <c r="DY119" s="930"/>
      <c r="DZ119" s="931"/>
    </row>
    <row r="120" spans="1:130" s="246" customFormat="1" ht="26.25" customHeight="1">
      <c r="A120" s="898"/>
      <c r="B120" s="899"/>
      <c r="C120" s="902" t="s">
        <v>428</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402</v>
      </c>
      <c r="AB120" s="858"/>
      <c r="AC120" s="858"/>
      <c r="AD120" s="858"/>
      <c r="AE120" s="859"/>
      <c r="AF120" s="860" t="s">
        <v>402</v>
      </c>
      <c r="AG120" s="858"/>
      <c r="AH120" s="858"/>
      <c r="AI120" s="858"/>
      <c r="AJ120" s="859"/>
      <c r="AK120" s="860" t="s">
        <v>426</v>
      </c>
      <c r="AL120" s="858"/>
      <c r="AM120" s="858"/>
      <c r="AN120" s="858"/>
      <c r="AO120" s="859"/>
      <c r="AP120" s="905" t="s">
        <v>426</v>
      </c>
      <c r="AQ120" s="906"/>
      <c r="AR120" s="906"/>
      <c r="AS120" s="906"/>
      <c r="AT120" s="907"/>
      <c r="AU120" s="964" t="s">
        <v>452</v>
      </c>
      <c r="AV120" s="965"/>
      <c r="AW120" s="965"/>
      <c r="AX120" s="965"/>
      <c r="AY120" s="966"/>
      <c r="AZ120" s="941" t="s">
        <v>453</v>
      </c>
      <c r="BA120" s="886"/>
      <c r="BB120" s="886"/>
      <c r="BC120" s="886"/>
      <c r="BD120" s="886"/>
      <c r="BE120" s="886"/>
      <c r="BF120" s="886"/>
      <c r="BG120" s="886"/>
      <c r="BH120" s="886"/>
      <c r="BI120" s="886"/>
      <c r="BJ120" s="886"/>
      <c r="BK120" s="886"/>
      <c r="BL120" s="886"/>
      <c r="BM120" s="886"/>
      <c r="BN120" s="886"/>
      <c r="BO120" s="886"/>
      <c r="BP120" s="887"/>
      <c r="BQ120" s="942">
        <v>1422677</v>
      </c>
      <c r="BR120" s="923"/>
      <c r="BS120" s="923"/>
      <c r="BT120" s="923"/>
      <c r="BU120" s="923"/>
      <c r="BV120" s="923">
        <v>1264354</v>
      </c>
      <c r="BW120" s="923"/>
      <c r="BX120" s="923"/>
      <c r="BY120" s="923"/>
      <c r="BZ120" s="923"/>
      <c r="CA120" s="923">
        <v>1031566</v>
      </c>
      <c r="CB120" s="923"/>
      <c r="CC120" s="923"/>
      <c r="CD120" s="923"/>
      <c r="CE120" s="923"/>
      <c r="CF120" s="947">
        <v>224.6</v>
      </c>
      <c r="CG120" s="948"/>
      <c r="CH120" s="948"/>
      <c r="CI120" s="948"/>
      <c r="CJ120" s="948"/>
      <c r="CK120" s="949" t="s">
        <v>454</v>
      </c>
      <c r="CL120" s="933"/>
      <c r="CM120" s="933"/>
      <c r="CN120" s="933"/>
      <c r="CO120" s="934"/>
      <c r="CP120" s="953"/>
      <c r="CQ120" s="954"/>
      <c r="CR120" s="954"/>
      <c r="CS120" s="954"/>
      <c r="CT120" s="954"/>
      <c r="CU120" s="954"/>
      <c r="CV120" s="954"/>
      <c r="CW120" s="954"/>
      <c r="CX120" s="954"/>
      <c r="CY120" s="954"/>
      <c r="CZ120" s="954"/>
      <c r="DA120" s="954"/>
      <c r="DB120" s="954"/>
      <c r="DC120" s="954"/>
      <c r="DD120" s="954"/>
      <c r="DE120" s="954"/>
      <c r="DF120" s="955"/>
      <c r="DG120" s="942"/>
      <c r="DH120" s="923"/>
      <c r="DI120" s="923"/>
      <c r="DJ120" s="923"/>
      <c r="DK120" s="923"/>
      <c r="DL120" s="923"/>
      <c r="DM120" s="923"/>
      <c r="DN120" s="923"/>
      <c r="DO120" s="923"/>
      <c r="DP120" s="923"/>
      <c r="DQ120" s="923"/>
      <c r="DR120" s="923"/>
      <c r="DS120" s="923"/>
      <c r="DT120" s="923"/>
      <c r="DU120" s="923"/>
      <c r="DV120" s="924"/>
      <c r="DW120" s="924"/>
      <c r="DX120" s="924"/>
      <c r="DY120" s="924"/>
      <c r="DZ120" s="925"/>
    </row>
    <row r="121" spans="1:130" s="246" customFormat="1" ht="26.25" customHeight="1">
      <c r="A121" s="898"/>
      <c r="B121" s="899"/>
      <c r="C121" s="944" t="s">
        <v>455</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402</v>
      </c>
      <c r="AB121" s="858"/>
      <c r="AC121" s="858"/>
      <c r="AD121" s="858"/>
      <c r="AE121" s="859"/>
      <c r="AF121" s="860" t="s">
        <v>402</v>
      </c>
      <c r="AG121" s="858"/>
      <c r="AH121" s="858"/>
      <c r="AI121" s="858"/>
      <c r="AJ121" s="859"/>
      <c r="AK121" s="860" t="s">
        <v>402</v>
      </c>
      <c r="AL121" s="858"/>
      <c r="AM121" s="858"/>
      <c r="AN121" s="858"/>
      <c r="AO121" s="859"/>
      <c r="AP121" s="905" t="s">
        <v>426</v>
      </c>
      <c r="AQ121" s="906"/>
      <c r="AR121" s="906"/>
      <c r="AS121" s="906"/>
      <c r="AT121" s="907"/>
      <c r="AU121" s="967"/>
      <c r="AV121" s="968"/>
      <c r="AW121" s="968"/>
      <c r="AX121" s="968"/>
      <c r="AY121" s="969"/>
      <c r="AZ121" s="893" t="s">
        <v>456</v>
      </c>
      <c r="BA121" s="828"/>
      <c r="BB121" s="828"/>
      <c r="BC121" s="828"/>
      <c r="BD121" s="828"/>
      <c r="BE121" s="828"/>
      <c r="BF121" s="828"/>
      <c r="BG121" s="828"/>
      <c r="BH121" s="828"/>
      <c r="BI121" s="828"/>
      <c r="BJ121" s="828"/>
      <c r="BK121" s="828"/>
      <c r="BL121" s="828"/>
      <c r="BM121" s="828"/>
      <c r="BN121" s="828"/>
      <c r="BO121" s="828"/>
      <c r="BP121" s="829"/>
      <c r="BQ121" s="894">
        <v>200626</v>
      </c>
      <c r="BR121" s="895"/>
      <c r="BS121" s="895"/>
      <c r="BT121" s="895"/>
      <c r="BU121" s="895"/>
      <c r="BV121" s="895">
        <v>357188</v>
      </c>
      <c r="BW121" s="895"/>
      <c r="BX121" s="895"/>
      <c r="BY121" s="895"/>
      <c r="BZ121" s="895"/>
      <c r="CA121" s="895">
        <v>355630</v>
      </c>
      <c r="CB121" s="895"/>
      <c r="CC121" s="895"/>
      <c r="CD121" s="895"/>
      <c r="CE121" s="895"/>
      <c r="CF121" s="956">
        <v>77.400000000000006</v>
      </c>
      <c r="CG121" s="957"/>
      <c r="CH121" s="957"/>
      <c r="CI121" s="957"/>
      <c r="CJ121" s="957"/>
      <c r="CK121" s="950"/>
      <c r="CL121" s="936"/>
      <c r="CM121" s="936"/>
      <c r="CN121" s="936"/>
      <c r="CO121" s="937"/>
      <c r="CP121" s="916"/>
      <c r="CQ121" s="917"/>
      <c r="CR121" s="917"/>
      <c r="CS121" s="917"/>
      <c r="CT121" s="917"/>
      <c r="CU121" s="917"/>
      <c r="CV121" s="917"/>
      <c r="CW121" s="917"/>
      <c r="CX121" s="917"/>
      <c r="CY121" s="917"/>
      <c r="CZ121" s="917"/>
      <c r="DA121" s="917"/>
      <c r="DB121" s="917"/>
      <c r="DC121" s="917"/>
      <c r="DD121" s="917"/>
      <c r="DE121" s="917"/>
      <c r="DF121" s="918"/>
      <c r="DG121" s="894"/>
      <c r="DH121" s="895"/>
      <c r="DI121" s="895"/>
      <c r="DJ121" s="895"/>
      <c r="DK121" s="895"/>
      <c r="DL121" s="895"/>
      <c r="DM121" s="895"/>
      <c r="DN121" s="895"/>
      <c r="DO121" s="895"/>
      <c r="DP121" s="895"/>
      <c r="DQ121" s="895"/>
      <c r="DR121" s="895"/>
      <c r="DS121" s="895"/>
      <c r="DT121" s="895"/>
      <c r="DU121" s="895"/>
      <c r="DV121" s="872"/>
      <c r="DW121" s="872"/>
      <c r="DX121" s="872"/>
      <c r="DY121" s="872"/>
      <c r="DZ121" s="873"/>
    </row>
    <row r="122" spans="1:130" s="246" customFormat="1" ht="26.25" customHeight="1">
      <c r="A122" s="898"/>
      <c r="B122" s="899"/>
      <c r="C122" s="902" t="s">
        <v>438</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426</v>
      </c>
      <c r="AB122" s="858"/>
      <c r="AC122" s="858"/>
      <c r="AD122" s="858"/>
      <c r="AE122" s="859"/>
      <c r="AF122" s="860" t="s">
        <v>402</v>
      </c>
      <c r="AG122" s="858"/>
      <c r="AH122" s="858"/>
      <c r="AI122" s="858"/>
      <c r="AJ122" s="859"/>
      <c r="AK122" s="860" t="s">
        <v>426</v>
      </c>
      <c r="AL122" s="858"/>
      <c r="AM122" s="858"/>
      <c r="AN122" s="858"/>
      <c r="AO122" s="859"/>
      <c r="AP122" s="905" t="s">
        <v>402</v>
      </c>
      <c r="AQ122" s="906"/>
      <c r="AR122" s="906"/>
      <c r="AS122" s="906"/>
      <c r="AT122" s="907"/>
      <c r="AU122" s="967"/>
      <c r="AV122" s="968"/>
      <c r="AW122" s="968"/>
      <c r="AX122" s="968"/>
      <c r="AY122" s="969"/>
      <c r="AZ122" s="960" t="s">
        <v>457</v>
      </c>
      <c r="BA122" s="961"/>
      <c r="BB122" s="961"/>
      <c r="BC122" s="961"/>
      <c r="BD122" s="961"/>
      <c r="BE122" s="961"/>
      <c r="BF122" s="961"/>
      <c r="BG122" s="961"/>
      <c r="BH122" s="961"/>
      <c r="BI122" s="961"/>
      <c r="BJ122" s="961"/>
      <c r="BK122" s="961"/>
      <c r="BL122" s="961"/>
      <c r="BM122" s="961"/>
      <c r="BN122" s="961"/>
      <c r="BO122" s="961"/>
      <c r="BP122" s="962"/>
      <c r="BQ122" s="963">
        <v>1496914</v>
      </c>
      <c r="BR122" s="926"/>
      <c r="BS122" s="926"/>
      <c r="BT122" s="926"/>
      <c r="BU122" s="926"/>
      <c r="BV122" s="926">
        <v>1626566</v>
      </c>
      <c r="BW122" s="926"/>
      <c r="BX122" s="926"/>
      <c r="BY122" s="926"/>
      <c r="BZ122" s="926"/>
      <c r="CA122" s="926">
        <v>1719946</v>
      </c>
      <c r="CB122" s="926"/>
      <c r="CC122" s="926"/>
      <c r="CD122" s="926"/>
      <c r="CE122" s="926"/>
      <c r="CF122" s="927">
        <v>374.4</v>
      </c>
      <c r="CG122" s="928"/>
      <c r="CH122" s="928"/>
      <c r="CI122" s="928"/>
      <c r="CJ122" s="928"/>
      <c r="CK122" s="950"/>
      <c r="CL122" s="936"/>
      <c r="CM122" s="936"/>
      <c r="CN122" s="936"/>
      <c r="CO122" s="937"/>
      <c r="CP122" s="916"/>
      <c r="CQ122" s="917"/>
      <c r="CR122" s="917"/>
      <c r="CS122" s="917"/>
      <c r="CT122" s="917"/>
      <c r="CU122" s="917"/>
      <c r="CV122" s="917"/>
      <c r="CW122" s="917"/>
      <c r="CX122" s="917"/>
      <c r="CY122" s="917"/>
      <c r="CZ122" s="917"/>
      <c r="DA122" s="917"/>
      <c r="DB122" s="917"/>
      <c r="DC122" s="917"/>
      <c r="DD122" s="917"/>
      <c r="DE122" s="917"/>
      <c r="DF122" s="918"/>
      <c r="DG122" s="894"/>
      <c r="DH122" s="895"/>
      <c r="DI122" s="895"/>
      <c r="DJ122" s="895"/>
      <c r="DK122" s="895"/>
      <c r="DL122" s="895"/>
      <c r="DM122" s="895"/>
      <c r="DN122" s="895"/>
      <c r="DO122" s="895"/>
      <c r="DP122" s="895"/>
      <c r="DQ122" s="895"/>
      <c r="DR122" s="895"/>
      <c r="DS122" s="895"/>
      <c r="DT122" s="895"/>
      <c r="DU122" s="895"/>
      <c r="DV122" s="872"/>
      <c r="DW122" s="872"/>
      <c r="DX122" s="872"/>
      <c r="DY122" s="872"/>
      <c r="DZ122" s="873"/>
    </row>
    <row r="123" spans="1:130" s="246" customFormat="1" ht="26.25" customHeight="1">
      <c r="A123" s="898"/>
      <c r="B123" s="899"/>
      <c r="C123" s="902" t="s">
        <v>444</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426</v>
      </c>
      <c r="AB123" s="858"/>
      <c r="AC123" s="858"/>
      <c r="AD123" s="858"/>
      <c r="AE123" s="859"/>
      <c r="AF123" s="860" t="s">
        <v>402</v>
      </c>
      <c r="AG123" s="858"/>
      <c r="AH123" s="858"/>
      <c r="AI123" s="858"/>
      <c r="AJ123" s="859"/>
      <c r="AK123" s="860" t="s">
        <v>426</v>
      </c>
      <c r="AL123" s="858"/>
      <c r="AM123" s="858"/>
      <c r="AN123" s="858"/>
      <c r="AO123" s="859"/>
      <c r="AP123" s="905" t="s">
        <v>426</v>
      </c>
      <c r="AQ123" s="906"/>
      <c r="AR123" s="906"/>
      <c r="AS123" s="906"/>
      <c r="AT123" s="907"/>
      <c r="AU123" s="970"/>
      <c r="AV123" s="971"/>
      <c r="AW123" s="971"/>
      <c r="AX123" s="971"/>
      <c r="AY123" s="971"/>
      <c r="AZ123" s="277" t="s">
        <v>186</v>
      </c>
      <c r="BA123" s="277"/>
      <c r="BB123" s="277"/>
      <c r="BC123" s="277"/>
      <c r="BD123" s="277"/>
      <c r="BE123" s="277"/>
      <c r="BF123" s="277"/>
      <c r="BG123" s="277"/>
      <c r="BH123" s="277"/>
      <c r="BI123" s="277"/>
      <c r="BJ123" s="277"/>
      <c r="BK123" s="277"/>
      <c r="BL123" s="277"/>
      <c r="BM123" s="277"/>
      <c r="BN123" s="277"/>
      <c r="BO123" s="958" t="s">
        <v>458</v>
      </c>
      <c r="BP123" s="959"/>
      <c r="BQ123" s="913">
        <v>3120217</v>
      </c>
      <c r="BR123" s="914"/>
      <c r="BS123" s="914"/>
      <c r="BT123" s="914"/>
      <c r="BU123" s="914"/>
      <c r="BV123" s="914">
        <v>3248108</v>
      </c>
      <c r="BW123" s="914"/>
      <c r="BX123" s="914"/>
      <c r="BY123" s="914"/>
      <c r="BZ123" s="914"/>
      <c r="CA123" s="914">
        <v>3107142</v>
      </c>
      <c r="CB123" s="914"/>
      <c r="CC123" s="914"/>
      <c r="CD123" s="914"/>
      <c r="CE123" s="914"/>
      <c r="CF123" s="824"/>
      <c r="CG123" s="825"/>
      <c r="CH123" s="825"/>
      <c r="CI123" s="825"/>
      <c r="CJ123" s="915"/>
      <c r="CK123" s="950"/>
      <c r="CL123" s="936"/>
      <c r="CM123" s="936"/>
      <c r="CN123" s="936"/>
      <c r="CO123" s="937"/>
      <c r="CP123" s="916"/>
      <c r="CQ123" s="917"/>
      <c r="CR123" s="917"/>
      <c r="CS123" s="917"/>
      <c r="CT123" s="917"/>
      <c r="CU123" s="917"/>
      <c r="CV123" s="917"/>
      <c r="CW123" s="917"/>
      <c r="CX123" s="917"/>
      <c r="CY123" s="917"/>
      <c r="CZ123" s="917"/>
      <c r="DA123" s="917"/>
      <c r="DB123" s="917"/>
      <c r="DC123" s="917"/>
      <c r="DD123" s="917"/>
      <c r="DE123" s="917"/>
      <c r="DF123" s="918"/>
      <c r="DG123" s="857"/>
      <c r="DH123" s="858"/>
      <c r="DI123" s="858"/>
      <c r="DJ123" s="858"/>
      <c r="DK123" s="859"/>
      <c r="DL123" s="860"/>
      <c r="DM123" s="858"/>
      <c r="DN123" s="858"/>
      <c r="DO123" s="858"/>
      <c r="DP123" s="859"/>
      <c r="DQ123" s="860"/>
      <c r="DR123" s="858"/>
      <c r="DS123" s="858"/>
      <c r="DT123" s="858"/>
      <c r="DU123" s="859"/>
      <c r="DV123" s="905"/>
      <c r="DW123" s="906"/>
      <c r="DX123" s="906"/>
      <c r="DY123" s="906"/>
      <c r="DZ123" s="907"/>
    </row>
    <row r="124" spans="1:130" s="246" customFormat="1" ht="26.25" customHeight="1" thickBot="1">
      <c r="A124" s="898"/>
      <c r="B124" s="899"/>
      <c r="C124" s="902" t="s">
        <v>447</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127</v>
      </c>
      <c r="AB124" s="858"/>
      <c r="AC124" s="858"/>
      <c r="AD124" s="858"/>
      <c r="AE124" s="859"/>
      <c r="AF124" s="860" t="s">
        <v>127</v>
      </c>
      <c r="AG124" s="858"/>
      <c r="AH124" s="858"/>
      <c r="AI124" s="858"/>
      <c r="AJ124" s="859"/>
      <c r="AK124" s="860" t="s">
        <v>127</v>
      </c>
      <c r="AL124" s="858"/>
      <c r="AM124" s="858"/>
      <c r="AN124" s="858"/>
      <c r="AO124" s="859"/>
      <c r="AP124" s="905" t="s">
        <v>127</v>
      </c>
      <c r="AQ124" s="906"/>
      <c r="AR124" s="906"/>
      <c r="AS124" s="906"/>
      <c r="AT124" s="907"/>
      <c r="AU124" s="908" t="s">
        <v>459</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t="s">
        <v>127</v>
      </c>
      <c r="BR124" s="912"/>
      <c r="BS124" s="912"/>
      <c r="BT124" s="912"/>
      <c r="BU124" s="912"/>
      <c r="BV124" s="912" t="s">
        <v>127</v>
      </c>
      <c r="BW124" s="912"/>
      <c r="BX124" s="912"/>
      <c r="BY124" s="912"/>
      <c r="BZ124" s="912"/>
      <c r="CA124" s="912" t="s">
        <v>127</v>
      </c>
      <c r="CB124" s="912"/>
      <c r="CC124" s="912"/>
      <c r="CD124" s="912"/>
      <c r="CE124" s="912"/>
      <c r="CF124" s="802"/>
      <c r="CG124" s="803"/>
      <c r="CH124" s="803"/>
      <c r="CI124" s="803"/>
      <c r="CJ124" s="943"/>
      <c r="CK124" s="951"/>
      <c r="CL124" s="951"/>
      <c r="CM124" s="951"/>
      <c r="CN124" s="951"/>
      <c r="CO124" s="952"/>
      <c r="CP124" s="916"/>
      <c r="CQ124" s="917"/>
      <c r="CR124" s="917"/>
      <c r="CS124" s="917"/>
      <c r="CT124" s="917"/>
      <c r="CU124" s="917"/>
      <c r="CV124" s="917"/>
      <c r="CW124" s="917"/>
      <c r="CX124" s="917"/>
      <c r="CY124" s="917"/>
      <c r="CZ124" s="917"/>
      <c r="DA124" s="917"/>
      <c r="DB124" s="917"/>
      <c r="DC124" s="917"/>
      <c r="DD124" s="917"/>
      <c r="DE124" s="917"/>
      <c r="DF124" s="918"/>
      <c r="DG124" s="840"/>
      <c r="DH124" s="841"/>
      <c r="DI124" s="841"/>
      <c r="DJ124" s="841"/>
      <c r="DK124" s="842"/>
      <c r="DL124" s="843"/>
      <c r="DM124" s="841"/>
      <c r="DN124" s="841"/>
      <c r="DO124" s="841"/>
      <c r="DP124" s="842"/>
      <c r="DQ124" s="843"/>
      <c r="DR124" s="841"/>
      <c r="DS124" s="841"/>
      <c r="DT124" s="841"/>
      <c r="DU124" s="842"/>
      <c r="DV124" s="929"/>
      <c r="DW124" s="930"/>
      <c r="DX124" s="930"/>
      <c r="DY124" s="930"/>
      <c r="DZ124" s="931"/>
    </row>
    <row r="125" spans="1:130" s="246" customFormat="1" ht="26.25" customHeight="1">
      <c r="A125" s="898"/>
      <c r="B125" s="899"/>
      <c r="C125" s="902" t="s">
        <v>449</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127</v>
      </c>
      <c r="AB125" s="858"/>
      <c r="AC125" s="858"/>
      <c r="AD125" s="858"/>
      <c r="AE125" s="859"/>
      <c r="AF125" s="860" t="s">
        <v>127</v>
      </c>
      <c r="AG125" s="858"/>
      <c r="AH125" s="858"/>
      <c r="AI125" s="858"/>
      <c r="AJ125" s="859"/>
      <c r="AK125" s="860" t="s">
        <v>127</v>
      </c>
      <c r="AL125" s="858"/>
      <c r="AM125" s="858"/>
      <c r="AN125" s="858"/>
      <c r="AO125" s="859"/>
      <c r="AP125" s="905" t="s">
        <v>127</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460</v>
      </c>
      <c r="CL125" s="933"/>
      <c r="CM125" s="933"/>
      <c r="CN125" s="933"/>
      <c r="CO125" s="934"/>
      <c r="CP125" s="941" t="s">
        <v>461</v>
      </c>
      <c r="CQ125" s="886"/>
      <c r="CR125" s="886"/>
      <c r="CS125" s="886"/>
      <c r="CT125" s="886"/>
      <c r="CU125" s="886"/>
      <c r="CV125" s="886"/>
      <c r="CW125" s="886"/>
      <c r="CX125" s="886"/>
      <c r="CY125" s="886"/>
      <c r="CZ125" s="886"/>
      <c r="DA125" s="886"/>
      <c r="DB125" s="886"/>
      <c r="DC125" s="886"/>
      <c r="DD125" s="886"/>
      <c r="DE125" s="886"/>
      <c r="DF125" s="887"/>
      <c r="DG125" s="942" t="s">
        <v>127</v>
      </c>
      <c r="DH125" s="923"/>
      <c r="DI125" s="923"/>
      <c r="DJ125" s="923"/>
      <c r="DK125" s="923"/>
      <c r="DL125" s="923" t="s">
        <v>127</v>
      </c>
      <c r="DM125" s="923"/>
      <c r="DN125" s="923"/>
      <c r="DO125" s="923"/>
      <c r="DP125" s="923"/>
      <c r="DQ125" s="923" t="s">
        <v>127</v>
      </c>
      <c r="DR125" s="923"/>
      <c r="DS125" s="923"/>
      <c r="DT125" s="923"/>
      <c r="DU125" s="923"/>
      <c r="DV125" s="924" t="s">
        <v>127</v>
      </c>
      <c r="DW125" s="924"/>
      <c r="DX125" s="924"/>
      <c r="DY125" s="924"/>
      <c r="DZ125" s="925"/>
    </row>
    <row r="126" spans="1:130" s="246" customFormat="1" ht="26.25" customHeight="1" thickBot="1">
      <c r="A126" s="898"/>
      <c r="B126" s="899"/>
      <c r="C126" s="902" t="s">
        <v>451</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127</v>
      </c>
      <c r="AB126" s="858"/>
      <c r="AC126" s="858"/>
      <c r="AD126" s="858"/>
      <c r="AE126" s="859"/>
      <c r="AF126" s="860" t="s">
        <v>127</v>
      </c>
      <c r="AG126" s="858"/>
      <c r="AH126" s="858"/>
      <c r="AI126" s="858"/>
      <c r="AJ126" s="859"/>
      <c r="AK126" s="860" t="s">
        <v>127</v>
      </c>
      <c r="AL126" s="858"/>
      <c r="AM126" s="858"/>
      <c r="AN126" s="858"/>
      <c r="AO126" s="859"/>
      <c r="AP126" s="905" t="s">
        <v>127</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462</v>
      </c>
      <c r="CQ126" s="828"/>
      <c r="CR126" s="828"/>
      <c r="CS126" s="828"/>
      <c r="CT126" s="828"/>
      <c r="CU126" s="828"/>
      <c r="CV126" s="828"/>
      <c r="CW126" s="828"/>
      <c r="CX126" s="828"/>
      <c r="CY126" s="828"/>
      <c r="CZ126" s="828"/>
      <c r="DA126" s="828"/>
      <c r="DB126" s="828"/>
      <c r="DC126" s="828"/>
      <c r="DD126" s="828"/>
      <c r="DE126" s="828"/>
      <c r="DF126" s="829"/>
      <c r="DG126" s="894" t="s">
        <v>127</v>
      </c>
      <c r="DH126" s="895"/>
      <c r="DI126" s="895"/>
      <c r="DJ126" s="895"/>
      <c r="DK126" s="895"/>
      <c r="DL126" s="895" t="s">
        <v>127</v>
      </c>
      <c r="DM126" s="895"/>
      <c r="DN126" s="895"/>
      <c r="DO126" s="895"/>
      <c r="DP126" s="895"/>
      <c r="DQ126" s="895" t="s">
        <v>127</v>
      </c>
      <c r="DR126" s="895"/>
      <c r="DS126" s="895"/>
      <c r="DT126" s="895"/>
      <c r="DU126" s="895"/>
      <c r="DV126" s="872" t="s">
        <v>127</v>
      </c>
      <c r="DW126" s="872"/>
      <c r="DX126" s="872"/>
      <c r="DY126" s="872"/>
      <c r="DZ126" s="873"/>
    </row>
    <row r="127" spans="1:130" s="246" customFormat="1" ht="26.25" customHeight="1">
      <c r="A127" s="900"/>
      <c r="B127" s="901"/>
      <c r="C127" s="919" t="s">
        <v>463</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127</v>
      </c>
      <c r="AB127" s="858"/>
      <c r="AC127" s="858"/>
      <c r="AD127" s="858"/>
      <c r="AE127" s="859"/>
      <c r="AF127" s="860" t="s">
        <v>127</v>
      </c>
      <c r="AG127" s="858"/>
      <c r="AH127" s="858"/>
      <c r="AI127" s="858"/>
      <c r="AJ127" s="859"/>
      <c r="AK127" s="860" t="s">
        <v>127</v>
      </c>
      <c r="AL127" s="858"/>
      <c r="AM127" s="858"/>
      <c r="AN127" s="858"/>
      <c r="AO127" s="859"/>
      <c r="AP127" s="905" t="s">
        <v>127</v>
      </c>
      <c r="AQ127" s="906"/>
      <c r="AR127" s="906"/>
      <c r="AS127" s="906"/>
      <c r="AT127" s="907"/>
      <c r="AU127" s="282"/>
      <c r="AV127" s="282"/>
      <c r="AW127" s="282"/>
      <c r="AX127" s="922" t="s">
        <v>464</v>
      </c>
      <c r="AY127" s="890"/>
      <c r="AZ127" s="890"/>
      <c r="BA127" s="890"/>
      <c r="BB127" s="890"/>
      <c r="BC127" s="890"/>
      <c r="BD127" s="890"/>
      <c r="BE127" s="891"/>
      <c r="BF127" s="889" t="s">
        <v>465</v>
      </c>
      <c r="BG127" s="890"/>
      <c r="BH127" s="890"/>
      <c r="BI127" s="890"/>
      <c r="BJ127" s="890"/>
      <c r="BK127" s="890"/>
      <c r="BL127" s="891"/>
      <c r="BM127" s="889" t="s">
        <v>466</v>
      </c>
      <c r="BN127" s="890"/>
      <c r="BO127" s="890"/>
      <c r="BP127" s="890"/>
      <c r="BQ127" s="890"/>
      <c r="BR127" s="890"/>
      <c r="BS127" s="891"/>
      <c r="BT127" s="889" t="s">
        <v>467</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468</v>
      </c>
      <c r="CQ127" s="828"/>
      <c r="CR127" s="828"/>
      <c r="CS127" s="828"/>
      <c r="CT127" s="828"/>
      <c r="CU127" s="828"/>
      <c r="CV127" s="828"/>
      <c r="CW127" s="828"/>
      <c r="CX127" s="828"/>
      <c r="CY127" s="828"/>
      <c r="CZ127" s="828"/>
      <c r="DA127" s="828"/>
      <c r="DB127" s="828"/>
      <c r="DC127" s="828"/>
      <c r="DD127" s="828"/>
      <c r="DE127" s="828"/>
      <c r="DF127" s="829"/>
      <c r="DG127" s="894" t="s">
        <v>127</v>
      </c>
      <c r="DH127" s="895"/>
      <c r="DI127" s="895"/>
      <c r="DJ127" s="895"/>
      <c r="DK127" s="895"/>
      <c r="DL127" s="895" t="s">
        <v>127</v>
      </c>
      <c r="DM127" s="895"/>
      <c r="DN127" s="895"/>
      <c r="DO127" s="895"/>
      <c r="DP127" s="895"/>
      <c r="DQ127" s="895" t="s">
        <v>127</v>
      </c>
      <c r="DR127" s="895"/>
      <c r="DS127" s="895"/>
      <c r="DT127" s="895"/>
      <c r="DU127" s="895"/>
      <c r="DV127" s="872" t="s">
        <v>127</v>
      </c>
      <c r="DW127" s="872"/>
      <c r="DX127" s="872"/>
      <c r="DY127" s="872"/>
      <c r="DZ127" s="873"/>
    </row>
    <row r="128" spans="1:130" s="246" customFormat="1" ht="26.25" customHeight="1" thickBot="1">
      <c r="A128" s="874" t="s">
        <v>469</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470</v>
      </c>
      <c r="X128" s="876"/>
      <c r="Y128" s="876"/>
      <c r="Z128" s="877"/>
      <c r="AA128" s="878">
        <v>2194</v>
      </c>
      <c r="AB128" s="879"/>
      <c r="AC128" s="879"/>
      <c r="AD128" s="879"/>
      <c r="AE128" s="880"/>
      <c r="AF128" s="881">
        <v>2582</v>
      </c>
      <c r="AG128" s="879"/>
      <c r="AH128" s="879"/>
      <c r="AI128" s="879"/>
      <c r="AJ128" s="880"/>
      <c r="AK128" s="881">
        <v>3176</v>
      </c>
      <c r="AL128" s="879"/>
      <c r="AM128" s="879"/>
      <c r="AN128" s="879"/>
      <c r="AO128" s="880"/>
      <c r="AP128" s="882"/>
      <c r="AQ128" s="883"/>
      <c r="AR128" s="883"/>
      <c r="AS128" s="883"/>
      <c r="AT128" s="884"/>
      <c r="AU128" s="282"/>
      <c r="AV128" s="282"/>
      <c r="AW128" s="282"/>
      <c r="AX128" s="885" t="s">
        <v>471</v>
      </c>
      <c r="AY128" s="886"/>
      <c r="AZ128" s="886"/>
      <c r="BA128" s="886"/>
      <c r="BB128" s="886"/>
      <c r="BC128" s="886"/>
      <c r="BD128" s="886"/>
      <c r="BE128" s="887"/>
      <c r="BF128" s="864" t="s">
        <v>127</v>
      </c>
      <c r="BG128" s="865"/>
      <c r="BH128" s="865"/>
      <c r="BI128" s="865"/>
      <c r="BJ128" s="865"/>
      <c r="BK128" s="865"/>
      <c r="BL128" s="888"/>
      <c r="BM128" s="864">
        <v>15</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472</v>
      </c>
      <c r="CQ128" s="806"/>
      <c r="CR128" s="806"/>
      <c r="CS128" s="806"/>
      <c r="CT128" s="806"/>
      <c r="CU128" s="806"/>
      <c r="CV128" s="806"/>
      <c r="CW128" s="806"/>
      <c r="CX128" s="806"/>
      <c r="CY128" s="806"/>
      <c r="CZ128" s="806"/>
      <c r="DA128" s="806"/>
      <c r="DB128" s="806"/>
      <c r="DC128" s="806"/>
      <c r="DD128" s="806"/>
      <c r="DE128" s="806"/>
      <c r="DF128" s="807"/>
      <c r="DG128" s="868" t="s">
        <v>127</v>
      </c>
      <c r="DH128" s="869"/>
      <c r="DI128" s="869"/>
      <c r="DJ128" s="869"/>
      <c r="DK128" s="869"/>
      <c r="DL128" s="869" t="s">
        <v>127</v>
      </c>
      <c r="DM128" s="869"/>
      <c r="DN128" s="869"/>
      <c r="DO128" s="869"/>
      <c r="DP128" s="869"/>
      <c r="DQ128" s="869" t="s">
        <v>127</v>
      </c>
      <c r="DR128" s="869"/>
      <c r="DS128" s="869"/>
      <c r="DT128" s="869"/>
      <c r="DU128" s="869"/>
      <c r="DV128" s="870" t="s">
        <v>127</v>
      </c>
      <c r="DW128" s="870"/>
      <c r="DX128" s="870"/>
      <c r="DY128" s="870"/>
      <c r="DZ128" s="871"/>
    </row>
    <row r="129" spans="1:131" s="246" customFormat="1" ht="26.25" customHeight="1">
      <c r="A129" s="852" t="s">
        <v>107</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473</v>
      </c>
      <c r="X129" s="855"/>
      <c r="Y129" s="855"/>
      <c r="Z129" s="856"/>
      <c r="AA129" s="857">
        <v>706405</v>
      </c>
      <c r="AB129" s="858"/>
      <c r="AC129" s="858"/>
      <c r="AD129" s="858"/>
      <c r="AE129" s="859"/>
      <c r="AF129" s="860">
        <v>653154</v>
      </c>
      <c r="AG129" s="858"/>
      <c r="AH129" s="858"/>
      <c r="AI129" s="858"/>
      <c r="AJ129" s="859"/>
      <c r="AK129" s="860">
        <v>602883</v>
      </c>
      <c r="AL129" s="858"/>
      <c r="AM129" s="858"/>
      <c r="AN129" s="858"/>
      <c r="AO129" s="859"/>
      <c r="AP129" s="861"/>
      <c r="AQ129" s="862"/>
      <c r="AR129" s="862"/>
      <c r="AS129" s="862"/>
      <c r="AT129" s="863"/>
      <c r="AU129" s="284"/>
      <c r="AV129" s="284"/>
      <c r="AW129" s="284"/>
      <c r="AX129" s="827" t="s">
        <v>474</v>
      </c>
      <c r="AY129" s="828"/>
      <c r="AZ129" s="828"/>
      <c r="BA129" s="828"/>
      <c r="BB129" s="828"/>
      <c r="BC129" s="828"/>
      <c r="BD129" s="828"/>
      <c r="BE129" s="829"/>
      <c r="BF129" s="847" t="s">
        <v>127</v>
      </c>
      <c r="BG129" s="848"/>
      <c r="BH129" s="848"/>
      <c r="BI129" s="848"/>
      <c r="BJ129" s="848"/>
      <c r="BK129" s="848"/>
      <c r="BL129" s="849"/>
      <c r="BM129" s="847">
        <v>20</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475</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476</v>
      </c>
      <c r="X130" s="855"/>
      <c r="Y130" s="855"/>
      <c r="Z130" s="856"/>
      <c r="AA130" s="857">
        <v>127357</v>
      </c>
      <c r="AB130" s="858"/>
      <c r="AC130" s="858"/>
      <c r="AD130" s="858"/>
      <c r="AE130" s="859"/>
      <c r="AF130" s="860">
        <v>130191</v>
      </c>
      <c r="AG130" s="858"/>
      <c r="AH130" s="858"/>
      <c r="AI130" s="858"/>
      <c r="AJ130" s="859"/>
      <c r="AK130" s="860">
        <v>143554</v>
      </c>
      <c r="AL130" s="858"/>
      <c r="AM130" s="858"/>
      <c r="AN130" s="858"/>
      <c r="AO130" s="859"/>
      <c r="AP130" s="861"/>
      <c r="AQ130" s="862"/>
      <c r="AR130" s="862"/>
      <c r="AS130" s="862"/>
      <c r="AT130" s="863"/>
      <c r="AU130" s="284"/>
      <c r="AV130" s="284"/>
      <c r="AW130" s="284"/>
      <c r="AX130" s="827" t="s">
        <v>477</v>
      </c>
      <c r="AY130" s="828"/>
      <c r="AZ130" s="828"/>
      <c r="BA130" s="828"/>
      <c r="BB130" s="828"/>
      <c r="BC130" s="828"/>
      <c r="BD130" s="828"/>
      <c r="BE130" s="829"/>
      <c r="BF130" s="830">
        <v>8.5</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478</v>
      </c>
      <c r="X131" s="838"/>
      <c r="Y131" s="838"/>
      <c r="Z131" s="839"/>
      <c r="AA131" s="840">
        <v>579048</v>
      </c>
      <c r="AB131" s="841"/>
      <c r="AC131" s="841"/>
      <c r="AD131" s="841"/>
      <c r="AE131" s="842"/>
      <c r="AF131" s="843">
        <v>522963</v>
      </c>
      <c r="AG131" s="841"/>
      <c r="AH131" s="841"/>
      <c r="AI131" s="841"/>
      <c r="AJ131" s="842"/>
      <c r="AK131" s="843">
        <v>459329</v>
      </c>
      <c r="AL131" s="841"/>
      <c r="AM131" s="841"/>
      <c r="AN131" s="841"/>
      <c r="AO131" s="842"/>
      <c r="AP131" s="844"/>
      <c r="AQ131" s="845"/>
      <c r="AR131" s="845"/>
      <c r="AS131" s="845"/>
      <c r="AT131" s="846"/>
      <c r="AU131" s="284"/>
      <c r="AV131" s="284"/>
      <c r="AW131" s="284"/>
      <c r="AX131" s="805" t="s">
        <v>479</v>
      </c>
      <c r="AY131" s="806"/>
      <c r="AZ131" s="806"/>
      <c r="BA131" s="806"/>
      <c r="BB131" s="806"/>
      <c r="BC131" s="806"/>
      <c r="BD131" s="806"/>
      <c r="BE131" s="807"/>
      <c r="BF131" s="808" t="s">
        <v>127</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480</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481</v>
      </c>
      <c r="W132" s="818"/>
      <c r="X132" s="818"/>
      <c r="Y132" s="818"/>
      <c r="Z132" s="819"/>
      <c r="AA132" s="820">
        <v>7.6023058539999999</v>
      </c>
      <c r="AB132" s="821"/>
      <c r="AC132" s="821"/>
      <c r="AD132" s="821"/>
      <c r="AE132" s="822"/>
      <c r="AF132" s="823">
        <v>7.7613521419999998</v>
      </c>
      <c r="AG132" s="821"/>
      <c r="AH132" s="821"/>
      <c r="AI132" s="821"/>
      <c r="AJ132" s="822"/>
      <c r="AK132" s="823">
        <v>10.20902229</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482</v>
      </c>
      <c r="W133" s="797"/>
      <c r="X133" s="797"/>
      <c r="Y133" s="797"/>
      <c r="Z133" s="798"/>
      <c r="AA133" s="799">
        <v>8.1999999999999993</v>
      </c>
      <c r="AB133" s="800"/>
      <c r="AC133" s="800"/>
      <c r="AD133" s="800"/>
      <c r="AE133" s="801"/>
      <c r="AF133" s="799">
        <v>8</v>
      </c>
      <c r="AG133" s="800"/>
      <c r="AH133" s="800"/>
      <c r="AI133" s="800"/>
      <c r="AJ133" s="801"/>
      <c r="AK133" s="799">
        <v>8.5</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a932wqLdAeRPQX7JugZjaEOCQ+Hn4aQoSHU4JX7GR1IvJAMAT5jtqTMnNJIBAU8iCMuVwSn2EhCauG7y9et6tQ==" saltValue="fF3rS9X87OKdRDyPwiAOV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483</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9BZSAZqT5SfXnfn2IB8mSlOZxI2nhcD1Rg5zNGfaN0fTOzgdkCfrEKocst6PftpxfV/HMuxY9xJLoxjTXbLEDg==" saltValue="2rIRp/TNZEriMzLF/HK1f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Dii1DqZYXrICEKJE+2EgYXGl1tZKoqht4pHE2n9Fn9gCxQ/ETpmdB/nW7IgV/9AOKIbsKrvse597D7qjXxu/9g==" saltValue="zPQzTvr3J1uXi+z+qvYs9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topLeftCell="A34"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484</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485</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486</v>
      </c>
      <c r="AP7" s="303"/>
      <c r="AQ7" s="304" t="s">
        <v>487</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488</v>
      </c>
      <c r="AQ8" s="310" t="s">
        <v>489</v>
      </c>
      <c r="AR8" s="311" t="s">
        <v>490</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491</v>
      </c>
      <c r="AL9" s="1227"/>
      <c r="AM9" s="1227"/>
      <c r="AN9" s="1228"/>
      <c r="AO9" s="312">
        <v>202589</v>
      </c>
      <c r="AP9" s="312">
        <v>496542</v>
      </c>
      <c r="AQ9" s="313">
        <v>190701</v>
      </c>
      <c r="AR9" s="314">
        <v>160.4</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492</v>
      </c>
      <c r="AL10" s="1227"/>
      <c r="AM10" s="1227"/>
      <c r="AN10" s="1228"/>
      <c r="AO10" s="315">
        <v>32071</v>
      </c>
      <c r="AP10" s="315">
        <v>78605</v>
      </c>
      <c r="AQ10" s="316">
        <v>22807</v>
      </c>
      <c r="AR10" s="317">
        <v>244.7</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493</v>
      </c>
      <c r="AL11" s="1227"/>
      <c r="AM11" s="1227"/>
      <c r="AN11" s="1228"/>
      <c r="AO11" s="315">
        <v>19814</v>
      </c>
      <c r="AP11" s="315">
        <v>48564</v>
      </c>
      <c r="AQ11" s="316">
        <v>29822</v>
      </c>
      <c r="AR11" s="317">
        <v>62.8</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494</v>
      </c>
      <c r="AL12" s="1227"/>
      <c r="AM12" s="1227"/>
      <c r="AN12" s="1228"/>
      <c r="AO12" s="315" t="s">
        <v>495</v>
      </c>
      <c r="AP12" s="315" t="s">
        <v>495</v>
      </c>
      <c r="AQ12" s="316">
        <v>3258</v>
      </c>
      <c r="AR12" s="317" t="s">
        <v>495</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496</v>
      </c>
      <c r="AL13" s="1227"/>
      <c r="AM13" s="1227"/>
      <c r="AN13" s="1228"/>
      <c r="AO13" s="315" t="s">
        <v>495</v>
      </c>
      <c r="AP13" s="315" t="s">
        <v>495</v>
      </c>
      <c r="AQ13" s="316">
        <v>24</v>
      </c>
      <c r="AR13" s="317" t="s">
        <v>495</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497</v>
      </c>
      <c r="AL14" s="1227"/>
      <c r="AM14" s="1227"/>
      <c r="AN14" s="1228"/>
      <c r="AO14" s="315">
        <v>8026</v>
      </c>
      <c r="AP14" s="315">
        <v>19672</v>
      </c>
      <c r="AQ14" s="316">
        <v>10094</v>
      </c>
      <c r="AR14" s="317">
        <v>94.9</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498</v>
      </c>
      <c r="AL15" s="1227"/>
      <c r="AM15" s="1227"/>
      <c r="AN15" s="1228"/>
      <c r="AO15" s="315">
        <v>7957</v>
      </c>
      <c r="AP15" s="315">
        <v>19502</v>
      </c>
      <c r="AQ15" s="316">
        <v>4017</v>
      </c>
      <c r="AR15" s="317">
        <v>385.5</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499</v>
      </c>
      <c r="AL16" s="1230"/>
      <c r="AM16" s="1230"/>
      <c r="AN16" s="1231"/>
      <c r="AO16" s="315">
        <v>-19007</v>
      </c>
      <c r="AP16" s="315">
        <v>-46586</v>
      </c>
      <c r="AQ16" s="316">
        <v>-17771</v>
      </c>
      <c r="AR16" s="317">
        <v>162.1</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186</v>
      </c>
      <c r="AL17" s="1230"/>
      <c r="AM17" s="1230"/>
      <c r="AN17" s="1231"/>
      <c r="AO17" s="315">
        <v>251450</v>
      </c>
      <c r="AP17" s="315">
        <v>616299</v>
      </c>
      <c r="AQ17" s="316">
        <v>242952</v>
      </c>
      <c r="AR17" s="317">
        <v>153.69999999999999</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500</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501</v>
      </c>
      <c r="AP20" s="323" t="s">
        <v>502</v>
      </c>
      <c r="AQ20" s="324" t="s">
        <v>503</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504</v>
      </c>
      <c r="AL21" s="1224"/>
      <c r="AM21" s="1224"/>
      <c r="AN21" s="1225"/>
      <c r="AO21" s="327">
        <v>53.92</v>
      </c>
      <c r="AP21" s="328">
        <v>21.84</v>
      </c>
      <c r="AQ21" s="329">
        <v>32.08</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505</v>
      </c>
      <c r="AL22" s="1224"/>
      <c r="AM22" s="1224"/>
      <c r="AN22" s="1225"/>
      <c r="AO22" s="332">
        <v>93.7</v>
      </c>
      <c r="AP22" s="333">
        <v>95.6</v>
      </c>
      <c r="AQ22" s="334">
        <v>-1.9</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506</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507</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508</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486</v>
      </c>
      <c r="AP30" s="303"/>
      <c r="AQ30" s="304" t="s">
        <v>487</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488</v>
      </c>
      <c r="AQ31" s="310" t="s">
        <v>489</v>
      </c>
      <c r="AR31" s="311" t="s">
        <v>490</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509</v>
      </c>
      <c r="AL32" s="1215"/>
      <c r="AM32" s="1215"/>
      <c r="AN32" s="1216"/>
      <c r="AO32" s="342">
        <v>192535</v>
      </c>
      <c r="AP32" s="342">
        <v>471900</v>
      </c>
      <c r="AQ32" s="343">
        <v>136235</v>
      </c>
      <c r="AR32" s="344">
        <v>246.4</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510</v>
      </c>
      <c r="AL33" s="1215"/>
      <c r="AM33" s="1215"/>
      <c r="AN33" s="1216"/>
      <c r="AO33" s="342" t="s">
        <v>495</v>
      </c>
      <c r="AP33" s="342" t="s">
        <v>495</v>
      </c>
      <c r="AQ33" s="343" t="s">
        <v>495</v>
      </c>
      <c r="AR33" s="344" t="s">
        <v>495</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511</v>
      </c>
      <c r="AL34" s="1215"/>
      <c r="AM34" s="1215"/>
      <c r="AN34" s="1216"/>
      <c r="AO34" s="342" t="s">
        <v>495</v>
      </c>
      <c r="AP34" s="342" t="s">
        <v>495</v>
      </c>
      <c r="AQ34" s="343">
        <v>5</v>
      </c>
      <c r="AR34" s="344" t="s">
        <v>495</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512</v>
      </c>
      <c r="AL35" s="1215"/>
      <c r="AM35" s="1215"/>
      <c r="AN35" s="1216"/>
      <c r="AO35" s="342" t="s">
        <v>495</v>
      </c>
      <c r="AP35" s="342" t="s">
        <v>495</v>
      </c>
      <c r="AQ35" s="343">
        <v>32688</v>
      </c>
      <c r="AR35" s="344" t="s">
        <v>495</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513</v>
      </c>
      <c r="AL36" s="1215"/>
      <c r="AM36" s="1215"/>
      <c r="AN36" s="1216"/>
      <c r="AO36" s="342">
        <v>946</v>
      </c>
      <c r="AP36" s="342">
        <v>2319</v>
      </c>
      <c r="AQ36" s="343">
        <v>4188</v>
      </c>
      <c r="AR36" s="344">
        <v>-44.6</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514</v>
      </c>
      <c r="AL37" s="1215"/>
      <c r="AM37" s="1215"/>
      <c r="AN37" s="1216"/>
      <c r="AO37" s="342" t="s">
        <v>495</v>
      </c>
      <c r="AP37" s="342" t="s">
        <v>495</v>
      </c>
      <c r="AQ37" s="343">
        <v>1212</v>
      </c>
      <c r="AR37" s="344" t="s">
        <v>495</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515</v>
      </c>
      <c r="AL38" s="1218"/>
      <c r="AM38" s="1218"/>
      <c r="AN38" s="1219"/>
      <c r="AO38" s="345">
        <v>142</v>
      </c>
      <c r="AP38" s="345">
        <v>348</v>
      </c>
      <c r="AQ38" s="346">
        <v>25</v>
      </c>
      <c r="AR38" s="334">
        <v>1292</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516</v>
      </c>
      <c r="AL39" s="1218"/>
      <c r="AM39" s="1218"/>
      <c r="AN39" s="1219"/>
      <c r="AO39" s="342">
        <v>-3176</v>
      </c>
      <c r="AP39" s="342">
        <v>-7784</v>
      </c>
      <c r="AQ39" s="343">
        <v>-7598</v>
      </c>
      <c r="AR39" s="344">
        <v>2.4</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517</v>
      </c>
      <c r="AL40" s="1215"/>
      <c r="AM40" s="1215"/>
      <c r="AN40" s="1216"/>
      <c r="AO40" s="342">
        <v>-143554</v>
      </c>
      <c r="AP40" s="342">
        <v>-351848</v>
      </c>
      <c r="AQ40" s="343">
        <v>-123844</v>
      </c>
      <c r="AR40" s="344">
        <v>184.1</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298</v>
      </c>
      <c r="AL41" s="1221"/>
      <c r="AM41" s="1221"/>
      <c r="AN41" s="1222"/>
      <c r="AO41" s="342">
        <v>46893</v>
      </c>
      <c r="AP41" s="342">
        <v>114934</v>
      </c>
      <c r="AQ41" s="343">
        <v>42911</v>
      </c>
      <c r="AR41" s="344">
        <v>167.8</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518</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519</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520</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486</v>
      </c>
      <c r="AN49" s="1209" t="s">
        <v>521</v>
      </c>
      <c r="AO49" s="1210"/>
      <c r="AP49" s="1210"/>
      <c r="AQ49" s="1210"/>
      <c r="AR49" s="1211"/>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522</v>
      </c>
      <c r="AO50" s="359" t="s">
        <v>523</v>
      </c>
      <c r="AP50" s="360" t="s">
        <v>524</v>
      </c>
      <c r="AQ50" s="361" t="s">
        <v>525</v>
      </c>
      <c r="AR50" s="362" t="s">
        <v>526</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527</v>
      </c>
      <c r="AL51" s="355"/>
      <c r="AM51" s="363">
        <v>474361</v>
      </c>
      <c r="AN51" s="364">
        <v>1129431</v>
      </c>
      <c r="AO51" s="365">
        <v>31</v>
      </c>
      <c r="AP51" s="366">
        <v>333013</v>
      </c>
      <c r="AQ51" s="367">
        <v>5.3</v>
      </c>
      <c r="AR51" s="368">
        <v>25.7</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528</v>
      </c>
      <c r="AM52" s="371">
        <v>169660</v>
      </c>
      <c r="AN52" s="372">
        <v>403952</v>
      </c>
      <c r="AO52" s="373">
        <v>-23.2</v>
      </c>
      <c r="AP52" s="374">
        <v>126732</v>
      </c>
      <c r="AQ52" s="375">
        <v>19.100000000000001</v>
      </c>
      <c r="AR52" s="376">
        <v>-42.3</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529</v>
      </c>
      <c r="AL53" s="355"/>
      <c r="AM53" s="363">
        <v>777795</v>
      </c>
      <c r="AN53" s="364">
        <v>1851893</v>
      </c>
      <c r="AO53" s="365">
        <v>64</v>
      </c>
      <c r="AP53" s="366">
        <v>280458</v>
      </c>
      <c r="AQ53" s="367">
        <v>-15.8</v>
      </c>
      <c r="AR53" s="368">
        <v>79.8</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528</v>
      </c>
      <c r="AM54" s="371">
        <v>213544</v>
      </c>
      <c r="AN54" s="372">
        <v>508438</v>
      </c>
      <c r="AO54" s="373">
        <v>25.9</v>
      </c>
      <c r="AP54" s="374">
        <v>127286</v>
      </c>
      <c r="AQ54" s="375">
        <v>0.4</v>
      </c>
      <c r="AR54" s="376">
        <v>25.5</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530</v>
      </c>
      <c r="AL55" s="355"/>
      <c r="AM55" s="363">
        <v>846794</v>
      </c>
      <c r="AN55" s="364">
        <v>2090849</v>
      </c>
      <c r="AO55" s="365">
        <v>12.9</v>
      </c>
      <c r="AP55" s="366">
        <v>291945</v>
      </c>
      <c r="AQ55" s="367">
        <v>4.0999999999999996</v>
      </c>
      <c r="AR55" s="368">
        <v>8.8000000000000007</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528</v>
      </c>
      <c r="AM56" s="371">
        <v>331341</v>
      </c>
      <c r="AN56" s="372">
        <v>818126</v>
      </c>
      <c r="AO56" s="373">
        <v>60.9</v>
      </c>
      <c r="AP56" s="374">
        <v>127651</v>
      </c>
      <c r="AQ56" s="375">
        <v>0.3</v>
      </c>
      <c r="AR56" s="376">
        <v>60.6</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531</v>
      </c>
      <c r="AL57" s="355"/>
      <c r="AM57" s="363">
        <v>892817</v>
      </c>
      <c r="AN57" s="364">
        <v>2232043</v>
      </c>
      <c r="AO57" s="365">
        <v>6.8</v>
      </c>
      <c r="AP57" s="366">
        <v>291173</v>
      </c>
      <c r="AQ57" s="367">
        <v>-0.3</v>
      </c>
      <c r="AR57" s="368">
        <v>7.1</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528</v>
      </c>
      <c r="AM58" s="371">
        <v>200738</v>
      </c>
      <c r="AN58" s="372">
        <v>501845</v>
      </c>
      <c r="AO58" s="373">
        <v>-38.700000000000003</v>
      </c>
      <c r="AP58" s="374">
        <v>119071</v>
      </c>
      <c r="AQ58" s="375">
        <v>-6.7</v>
      </c>
      <c r="AR58" s="376">
        <v>-32</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532</v>
      </c>
      <c r="AL59" s="355"/>
      <c r="AM59" s="363">
        <v>310292</v>
      </c>
      <c r="AN59" s="364">
        <v>760520</v>
      </c>
      <c r="AO59" s="365">
        <v>-65.900000000000006</v>
      </c>
      <c r="AP59" s="366">
        <v>271581</v>
      </c>
      <c r="AQ59" s="367">
        <v>-6.7</v>
      </c>
      <c r="AR59" s="368">
        <v>-59.2</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528</v>
      </c>
      <c r="AM60" s="371">
        <v>169196</v>
      </c>
      <c r="AN60" s="372">
        <v>414696</v>
      </c>
      <c r="AO60" s="373">
        <v>-17.399999999999999</v>
      </c>
      <c r="AP60" s="374">
        <v>117844</v>
      </c>
      <c r="AQ60" s="375">
        <v>-1</v>
      </c>
      <c r="AR60" s="376">
        <v>-16.399999999999999</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533</v>
      </c>
      <c r="AL61" s="377"/>
      <c r="AM61" s="378">
        <v>660412</v>
      </c>
      <c r="AN61" s="379">
        <v>1612947</v>
      </c>
      <c r="AO61" s="380">
        <v>9.8000000000000007</v>
      </c>
      <c r="AP61" s="381">
        <v>293634</v>
      </c>
      <c r="AQ61" s="382">
        <v>-2.7</v>
      </c>
      <c r="AR61" s="368">
        <v>12.5</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528</v>
      </c>
      <c r="AM62" s="371">
        <v>216896</v>
      </c>
      <c r="AN62" s="372">
        <v>529411</v>
      </c>
      <c r="AO62" s="373">
        <v>1.5</v>
      </c>
      <c r="AP62" s="374">
        <v>123717</v>
      </c>
      <c r="AQ62" s="375">
        <v>2.4</v>
      </c>
      <c r="AR62" s="376">
        <v>-0.9</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n1Lp4R0juQqRAW0nal2GqbUw60OlL5gfQd75s3dXgCVX9ddvqHrF70xPB1E1NyOZuMtv2noQ6/ti3rLaAvtASg==" saltValue="UYAxjp53yeGJZsuXgs5GOA=="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topLeftCell="A76" zoomScaleNormal="10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535</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LDfvp14GSxHhUvm1hfrgWZhSEemeJLZJCfyc/ZxgtfiBsp6uQxuflkYs10KEm0f8B4iiZC4KI2yRV3i5hH9Qmg==" saltValue="iD+5OX74whJkK18FH3l5M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536</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rfLnFlppLCnd9fWfQSG3VnQzMxGIw3vGAbiLOJ8OWIXOW+i4fBy3zPKYQh1RxQf7N/ADSKFuWejaUBw8cvotVw==" saltValue="Qcn/7AnONLEmVasssGGFg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537</v>
      </c>
      <c r="G46" s="8" t="s">
        <v>538</v>
      </c>
      <c r="H46" s="8" t="s">
        <v>539</v>
      </c>
      <c r="I46" s="8" t="s">
        <v>540</v>
      </c>
      <c r="J46" s="9" t="s">
        <v>541</v>
      </c>
    </row>
    <row r="47" spans="2:10" ht="57.75" customHeight="1">
      <c r="B47" s="10"/>
      <c r="C47" s="1232" t="s">
        <v>3</v>
      </c>
      <c r="D47" s="1232"/>
      <c r="E47" s="1233"/>
      <c r="F47" s="11">
        <v>41</v>
      </c>
      <c r="G47" s="12">
        <v>39.9</v>
      </c>
      <c r="H47" s="12">
        <v>44.83</v>
      </c>
      <c r="I47" s="12">
        <v>36.57</v>
      </c>
      <c r="J47" s="13">
        <v>40.44</v>
      </c>
    </row>
    <row r="48" spans="2:10" ht="57.75" customHeight="1">
      <c r="B48" s="14"/>
      <c r="C48" s="1234" t="s">
        <v>4</v>
      </c>
      <c r="D48" s="1234"/>
      <c r="E48" s="1235"/>
      <c r="F48" s="15">
        <v>6.49</v>
      </c>
      <c r="G48" s="16">
        <v>8.08</v>
      </c>
      <c r="H48" s="16">
        <v>2.98</v>
      </c>
      <c r="I48" s="16">
        <v>12.43</v>
      </c>
      <c r="J48" s="17">
        <v>9.94</v>
      </c>
    </row>
    <row r="49" spans="2:10" ht="57.75" customHeight="1" thickBot="1">
      <c r="B49" s="18"/>
      <c r="C49" s="1236" t="s">
        <v>5</v>
      </c>
      <c r="D49" s="1236"/>
      <c r="E49" s="1237"/>
      <c r="F49" s="19" t="s">
        <v>542</v>
      </c>
      <c r="G49" s="20" t="s">
        <v>543</v>
      </c>
      <c r="H49" s="20" t="s">
        <v>544</v>
      </c>
      <c r="I49" s="20" t="s">
        <v>545</v>
      </c>
      <c r="J49" s="21" t="s">
        <v>546</v>
      </c>
    </row>
    <row r="50" spans="2:10" ht="13.5" customHeight="1"/>
    <row r="51" spans="2:10" ht="13.5" hidden="1" customHeight="1"/>
    <row r="52" spans="2:10" ht="13.5" hidden="1" customHeight="1"/>
    <row r="53" spans="2:10" ht="13.5" hidden="1" customHeight="1"/>
  </sheetData>
  <sheetProtection algorithmName="SHA-512" hashValue="hVu1LOcq3OxggPGBfssIy36nNnjPc9zyFmhhb0POBpxxDEhl1ArXxQa9QGtvG5XRrx+XTZ2Nc+Vpc0UcH+SPgQ==" saltValue="oHmIxkBy/mg0d2MyeEqJM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537</v>
      </c>
      <c r="G33" s="29" t="s">
        <v>538</v>
      </c>
      <c r="H33" s="29" t="s">
        <v>539</v>
      </c>
      <c r="I33" s="29" t="s">
        <v>540</v>
      </c>
      <c r="J33" s="30" t="s">
        <v>541</v>
      </c>
      <c r="K33" s="22"/>
      <c r="L33" s="22"/>
      <c r="M33" s="22"/>
      <c r="N33" s="22"/>
      <c r="O33" s="22"/>
      <c r="P33" s="22"/>
    </row>
    <row r="34" spans="1:16" ht="39" customHeight="1">
      <c r="A34" s="22"/>
      <c r="B34" s="31"/>
      <c r="C34" s="1244" t="s">
        <v>547</v>
      </c>
      <c r="D34" s="1244"/>
      <c r="E34" s="1245"/>
      <c r="F34" s="32">
        <v>6.49</v>
      </c>
      <c r="G34" s="33">
        <v>8.07</v>
      </c>
      <c r="H34" s="33">
        <v>2.97</v>
      </c>
      <c r="I34" s="33">
        <v>12.42</v>
      </c>
      <c r="J34" s="34">
        <v>9.93</v>
      </c>
      <c r="K34" s="22"/>
      <c r="L34" s="22"/>
      <c r="M34" s="22"/>
      <c r="N34" s="22"/>
      <c r="O34" s="22"/>
      <c r="P34" s="22"/>
    </row>
    <row r="35" spans="1:16" ht="39" customHeight="1">
      <c r="A35" s="22"/>
      <c r="B35" s="35"/>
      <c r="C35" s="1238" t="s">
        <v>548</v>
      </c>
      <c r="D35" s="1239"/>
      <c r="E35" s="1240"/>
      <c r="F35" s="36">
        <v>0.71</v>
      </c>
      <c r="G35" s="37">
        <v>0.53</v>
      </c>
      <c r="H35" s="37">
        <v>0.81</v>
      </c>
      <c r="I35" s="37">
        <v>1.22</v>
      </c>
      <c r="J35" s="38">
        <v>1.41</v>
      </c>
      <c r="K35" s="22"/>
      <c r="L35" s="22"/>
      <c r="M35" s="22"/>
      <c r="N35" s="22"/>
      <c r="O35" s="22"/>
      <c r="P35" s="22"/>
    </row>
    <row r="36" spans="1:16" ht="39" customHeight="1">
      <c r="A36" s="22"/>
      <c r="B36" s="35"/>
      <c r="C36" s="1238" t="s">
        <v>549</v>
      </c>
      <c r="D36" s="1239"/>
      <c r="E36" s="1240"/>
      <c r="F36" s="36">
        <v>0.99</v>
      </c>
      <c r="G36" s="37">
        <v>0.84</v>
      </c>
      <c r="H36" s="37">
        <v>1.39</v>
      </c>
      <c r="I36" s="37">
        <v>1.44</v>
      </c>
      <c r="J36" s="38">
        <v>0.88</v>
      </c>
      <c r="K36" s="22"/>
      <c r="L36" s="22"/>
      <c r="M36" s="22"/>
      <c r="N36" s="22"/>
      <c r="O36" s="22"/>
      <c r="P36" s="22"/>
    </row>
    <row r="37" spans="1:16" ht="39" customHeight="1">
      <c r="A37" s="22"/>
      <c r="B37" s="35"/>
      <c r="C37" s="1238" t="s">
        <v>550</v>
      </c>
      <c r="D37" s="1239"/>
      <c r="E37" s="1240"/>
      <c r="F37" s="36">
        <v>0</v>
      </c>
      <c r="G37" s="37">
        <v>0.05</v>
      </c>
      <c r="H37" s="37">
        <v>0</v>
      </c>
      <c r="I37" s="37">
        <v>0</v>
      </c>
      <c r="J37" s="38">
        <v>0.02</v>
      </c>
      <c r="K37" s="22"/>
      <c r="L37" s="22"/>
      <c r="M37" s="22"/>
      <c r="N37" s="22"/>
      <c r="O37" s="22"/>
      <c r="P37" s="22"/>
    </row>
    <row r="38" spans="1:16" ht="39" customHeight="1">
      <c r="A38" s="22"/>
      <c r="B38" s="35"/>
      <c r="C38" s="1238" t="s">
        <v>551</v>
      </c>
      <c r="D38" s="1239"/>
      <c r="E38" s="1240"/>
      <c r="F38" s="36">
        <v>0.05</v>
      </c>
      <c r="G38" s="37">
        <v>0.12</v>
      </c>
      <c r="H38" s="37">
        <v>0.34</v>
      </c>
      <c r="I38" s="37">
        <v>0.09</v>
      </c>
      <c r="J38" s="38">
        <v>0</v>
      </c>
      <c r="K38" s="22"/>
      <c r="L38" s="22"/>
      <c r="M38" s="22"/>
      <c r="N38" s="22"/>
      <c r="O38" s="22"/>
      <c r="P38" s="22"/>
    </row>
    <row r="39" spans="1:16" ht="39" customHeight="1">
      <c r="A39" s="22"/>
      <c r="B39" s="35"/>
      <c r="C39" s="1238"/>
      <c r="D39" s="1239"/>
      <c r="E39" s="1240"/>
      <c r="F39" s="36"/>
      <c r="G39" s="37"/>
      <c r="H39" s="37"/>
      <c r="I39" s="37"/>
      <c r="J39" s="38"/>
      <c r="K39" s="22"/>
      <c r="L39" s="22"/>
      <c r="M39" s="22"/>
      <c r="N39" s="22"/>
      <c r="O39" s="22"/>
      <c r="P39" s="22"/>
    </row>
    <row r="40" spans="1:16" ht="39" customHeight="1">
      <c r="A40" s="22"/>
      <c r="B40" s="35"/>
      <c r="C40" s="1238"/>
      <c r="D40" s="1239"/>
      <c r="E40" s="1240"/>
      <c r="F40" s="36"/>
      <c r="G40" s="37"/>
      <c r="H40" s="37"/>
      <c r="I40" s="37"/>
      <c r="J40" s="38"/>
      <c r="K40" s="22"/>
      <c r="L40" s="22"/>
      <c r="M40" s="22"/>
      <c r="N40" s="22"/>
      <c r="O40" s="22"/>
      <c r="P40" s="22"/>
    </row>
    <row r="41" spans="1:16" ht="39" customHeight="1">
      <c r="A41" s="22"/>
      <c r="B41" s="35"/>
      <c r="C41" s="1238"/>
      <c r="D41" s="1239"/>
      <c r="E41" s="1240"/>
      <c r="F41" s="36"/>
      <c r="G41" s="37"/>
      <c r="H41" s="37"/>
      <c r="I41" s="37"/>
      <c r="J41" s="38"/>
      <c r="K41" s="22"/>
      <c r="L41" s="22"/>
      <c r="M41" s="22"/>
      <c r="N41" s="22"/>
      <c r="O41" s="22"/>
      <c r="P41" s="22"/>
    </row>
    <row r="42" spans="1:16" ht="39" customHeight="1">
      <c r="A42" s="22"/>
      <c r="B42" s="39"/>
      <c r="C42" s="1238" t="s">
        <v>552</v>
      </c>
      <c r="D42" s="1239"/>
      <c r="E42" s="1240"/>
      <c r="F42" s="36" t="s">
        <v>495</v>
      </c>
      <c r="G42" s="37" t="s">
        <v>495</v>
      </c>
      <c r="H42" s="37" t="s">
        <v>495</v>
      </c>
      <c r="I42" s="37" t="s">
        <v>495</v>
      </c>
      <c r="J42" s="38" t="s">
        <v>495</v>
      </c>
      <c r="K42" s="22"/>
      <c r="L42" s="22"/>
      <c r="M42" s="22"/>
      <c r="N42" s="22"/>
      <c r="O42" s="22"/>
      <c r="P42" s="22"/>
    </row>
    <row r="43" spans="1:16" ht="39" customHeight="1" thickBot="1">
      <c r="A43" s="22"/>
      <c r="B43" s="40"/>
      <c r="C43" s="1241" t="s">
        <v>553</v>
      </c>
      <c r="D43" s="1242"/>
      <c r="E43" s="1243"/>
      <c r="F43" s="41" t="s">
        <v>495</v>
      </c>
      <c r="G43" s="42" t="s">
        <v>495</v>
      </c>
      <c r="H43" s="42" t="s">
        <v>495</v>
      </c>
      <c r="I43" s="42" t="s">
        <v>495</v>
      </c>
      <c r="J43" s="43" t="s">
        <v>495</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3HM3rP+sec42l3Q9I/tWdBWPS6wdiQSB7idxQyZfFILWUtGHLfX6TY/KDMRUbKe1wub8mPsd1l9LdbW5Gcscjg==" saltValue="+wGgdejyk2F00dQT/Dfns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537</v>
      </c>
      <c r="L44" s="56" t="s">
        <v>538</v>
      </c>
      <c r="M44" s="56" t="s">
        <v>539</v>
      </c>
      <c r="N44" s="56" t="s">
        <v>540</v>
      </c>
      <c r="O44" s="57" t="s">
        <v>541</v>
      </c>
      <c r="P44" s="48"/>
      <c r="Q44" s="48"/>
      <c r="R44" s="48"/>
      <c r="S44" s="48"/>
      <c r="T44" s="48"/>
      <c r="U44" s="48"/>
    </row>
    <row r="45" spans="1:21" ht="30.75" customHeight="1">
      <c r="A45" s="48"/>
      <c r="B45" s="1264" t="s">
        <v>11</v>
      </c>
      <c r="C45" s="1265"/>
      <c r="D45" s="58"/>
      <c r="E45" s="1270" t="s">
        <v>12</v>
      </c>
      <c r="F45" s="1270"/>
      <c r="G45" s="1270"/>
      <c r="H45" s="1270"/>
      <c r="I45" s="1270"/>
      <c r="J45" s="1271"/>
      <c r="K45" s="59">
        <v>173</v>
      </c>
      <c r="L45" s="60">
        <v>180</v>
      </c>
      <c r="M45" s="60">
        <v>172</v>
      </c>
      <c r="N45" s="60">
        <v>172</v>
      </c>
      <c r="O45" s="61">
        <v>193</v>
      </c>
      <c r="P45" s="48"/>
      <c r="Q45" s="48"/>
      <c r="R45" s="48"/>
      <c r="S45" s="48"/>
      <c r="T45" s="48"/>
      <c r="U45" s="48"/>
    </row>
    <row r="46" spans="1:21" ht="30.75" customHeight="1">
      <c r="A46" s="48"/>
      <c r="B46" s="1266"/>
      <c r="C46" s="1267"/>
      <c r="D46" s="62"/>
      <c r="E46" s="1248" t="s">
        <v>13</v>
      </c>
      <c r="F46" s="1248"/>
      <c r="G46" s="1248"/>
      <c r="H46" s="1248"/>
      <c r="I46" s="1248"/>
      <c r="J46" s="1249"/>
      <c r="K46" s="63" t="s">
        <v>495</v>
      </c>
      <c r="L46" s="64" t="s">
        <v>495</v>
      </c>
      <c r="M46" s="64" t="s">
        <v>495</v>
      </c>
      <c r="N46" s="64" t="s">
        <v>495</v>
      </c>
      <c r="O46" s="65" t="s">
        <v>495</v>
      </c>
      <c r="P46" s="48"/>
      <c r="Q46" s="48"/>
      <c r="R46" s="48"/>
      <c r="S46" s="48"/>
      <c r="T46" s="48"/>
      <c r="U46" s="48"/>
    </row>
    <row r="47" spans="1:21" ht="30.75" customHeight="1">
      <c r="A47" s="48"/>
      <c r="B47" s="1266"/>
      <c r="C47" s="1267"/>
      <c r="D47" s="62"/>
      <c r="E47" s="1248" t="s">
        <v>14</v>
      </c>
      <c r="F47" s="1248"/>
      <c r="G47" s="1248"/>
      <c r="H47" s="1248"/>
      <c r="I47" s="1248"/>
      <c r="J47" s="1249"/>
      <c r="K47" s="63" t="s">
        <v>495</v>
      </c>
      <c r="L47" s="64" t="s">
        <v>495</v>
      </c>
      <c r="M47" s="64" t="s">
        <v>495</v>
      </c>
      <c r="N47" s="64" t="s">
        <v>495</v>
      </c>
      <c r="O47" s="65" t="s">
        <v>495</v>
      </c>
      <c r="P47" s="48"/>
      <c r="Q47" s="48"/>
      <c r="R47" s="48"/>
      <c r="S47" s="48"/>
      <c r="T47" s="48"/>
      <c r="U47" s="48"/>
    </row>
    <row r="48" spans="1:21" ht="30.75" customHeight="1">
      <c r="A48" s="48"/>
      <c r="B48" s="1266"/>
      <c r="C48" s="1267"/>
      <c r="D48" s="62"/>
      <c r="E48" s="1248" t="s">
        <v>15</v>
      </c>
      <c r="F48" s="1248"/>
      <c r="G48" s="1248"/>
      <c r="H48" s="1248"/>
      <c r="I48" s="1248"/>
      <c r="J48" s="1249"/>
      <c r="K48" s="63" t="s">
        <v>495</v>
      </c>
      <c r="L48" s="64" t="s">
        <v>495</v>
      </c>
      <c r="M48" s="64" t="s">
        <v>495</v>
      </c>
      <c r="N48" s="64" t="s">
        <v>495</v>
      </c>
      <c r="O48" s="65" t="s">
        <v>495</v>
      </c>
      <c r="P48" s="48"/>
      <c r="Q48" s="48"/>
      <c r="R48" s="48"/>
      <c r="S48" s="48"/>
      <c r="T48" s="48"/>
      <c r="U48" s="48"/>
    </row>
    <row r="49" spans="1:21" ht="30.75" customHeight="1">
      <c r="A49" s="48"/>
      <c r="B49" s="1266"/>
      <c r="C49" s="1267"/>
      <c r="D49" s="62"/>
      <c r="E49" s="1248" t="s">
        <v>16</v>
      </c>
      <c r="F49" s="1248"/>
      <c r="G49" s="1248"/>
      <c r="H49" s="1248"/>
      <c r="I49" s="1248"/>
      <c r="J49" s="1249"/>
      <c r="K49" s="63">
        <v>5</v>
      </c>
      <c r="L49" s="64">
        <v>5</v>
      </c>
      <c r="M49" s="64">
        <v>1</v>
      </c>
      <c r="N49" s="64">
        <v>1</v>
      </c>
      <c r="O49" s="65">
        <v>1</v>
      </c>
      <c r="P49" s="48"/>
      <c r="Q49" s="48"/>
      <c r="R49" s="48"/>
      <c r="S49" s="48"/>
      <c r="T49" s="48"/>
      <c r="U49" s="48"/>
    </row>
    <row r="50" spans="1:21" ht="30.75" customHeight="1">
      <c r="A50" s="48"/>
      <c r="B50" s="1266"/>
      <c r="C50" s="1267"/>
      <c r="D50" s="62"/>
      <c r="E50" s="1248" t="s">
        <v>17</v>
      </c>
      <c r="F50" s="1248"/>
      <c r="G50" s="1248"/>
      <c r="H50" s="1248"/>
      <c r="I50" s="1248"/>
      <c r="J50" s="1249"/>
      <c r="K50" s="63" t="s">
        <v>495</v>
      </c>
      <c r="L50" s="64" t="s">
        <v>495</v>
      </c>
      <c r="M50" s="64" t="s">
        <v>495</v>
      </c>
      <c r="N50" s="64" t="s">
        <v>495</v>
      </c>
      <c r="O50" s="65" t="s">
        <v>495</v>
      </c>
      <c r="P50" s="48"/>
      <c r="Q50" s="48"/>
      <c r="R50" s="48"/>
      <c r="S50" s="48"/>
      <c r="T50" s="48"/>
      <c r="U50" s="48"/>
    </row>
    <row r="51" spans="1:21" ht="30.75" customHeight="1">
      <c r="A51" s="48"/>
      <c r="B51" s="1268"/>
      <c r="C51" s="1269"/>
      <c r="D51" s="66"/>
      <c r="E51" s="1248" t="s">
        <v>18</v>
      </c>
      <c r="F51" s="1248"/>
      <c r="G51" s="1248"/>
      <c r="H51" s="1248"/>
      <c r="I51" s="1248"/>
      <c r="J51" s="1249"/>
      <c r="K51" s="63">
        <v>0</v>
      </c>
      <c r="L51" s="64">
        <v>1</v>
      </c>
      <c r="M51" s="64">
        <v>1</v>
      </c>
      <c r="N51" s="64">
        <v>1</v>
      </c>
      <c r="O51" s="65">
        <v>0</v>
      </c>
      <c r="P51" s="48"/>
      <c r="Q51" s="48"/>
      <c r="R51" s="48"/>
      <c r="S51" s="48"/>
      <c r="T51" s="48"/>
      <c r="U51" s="48"/>
    </row>
    <row r="52" spans="1:21" ht="30.75" customHeight="1">
      <c r="A52" s="48"/>
      <c r="B52" s="1246" t="s">
        <v>19</v>
      </c>
      <c r="C52" s="1247"/>
      <c r="D52" s="66"/>
      <c r="E52" s="1248" t="s">
        <v>20</v>
      </c>
      <c r="F52" s="1248"/>
      <c r="G52" s="1248"/>
      <c r="H52" s="1248"/>
      <c r="I52" s="1248"/>
      <c r="J52" s="1249"/>
      <c r="K52" s="63">
        <v>125</v>
      </c>
      <c r="L52" s="64">
        <v>131</v>
      </c>
      <c r="M52" s="64">
        <v>129</v>
      </c>
      <c r="N52" s="64">
        <v>133</v>
      </c>
      <c r="O52" s="65">
        <v>146</v>
      </c>
      <c r="P52" s="48"/>
      <c r="Q52" s="48"/>
      <c r="R52" s="48"/>
      <c r="S52" s="48"/>
      <c r="T52" s="48"/>
      <c r="U52" s="48"/>
    </row>
    <row r="53" spans="1:21" ht="30.75" customHeight="1" thickBot="1">
      <c r="A53" s="48"/>
      <c r="B53" s="1250" t="s">
        <v>21</v>
      </c>
      <c r="C53" s="1251"/>
      <c r="D53" s="67"/>
      <c r="E53" s="1252" t="s">
        <v>22</v>
      </c>
      <c r="F53" s="1252"/>
      <c r="G53" s="1252"/>
      <c r="H53" s="1252"/>
      <c r="I53" s="1252"/>
      <c r="J53" s="1253"/>
      <c r="K53" s="68">
        <v>53</v>
      </c>
      <c r="L53" s="69">
        <v>55</v>
      </c>
      <c r="M53" s="69">
        <v>45</v>
      </c>
      <c r="N53" s="69">
        <v>41</v>
      </c>
      <c r="O53" s="70">
        <v>48</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554</v>
      </c>
      <c r="L56" s="80" t="s">
        <v>555</v>
      </c>
      <c r="M56" s="80" t="s">
        <v>556</v>
      </c>
      <c r="N56" s="80" t="s">
        <v>557</v>
      </c>
      <c r="O56" s="81" t="s">
        <v>558</v>
      </c>
      <c r="P56" s="48"/>
      <c r="Q56" s="48"/>
      <c r="R56" s="48"/>
      <c r="S56" s="48"/>
      <c r="T56" s="48"/>
      <c r="U56" s="48"/>
    </row>
    <row r="57" spans="1:21" ht="31.5" customHeight="1">
      <c r="B57" s="1254" t="s">
        <v>25</v>
      </c>
      <c r="C57" s="1255"/>
      <c r="D57" s="1258" t="s">
        <v>26</v>
      </c>
      <c r="E57" s="1259"/>
      <c r="F57" s="1259"/>
      <c r="G57" s="1259"/>
      <c r="H57" s="1259"/>
      <c r="I57" s="1259"/>
      <c r="J57" s="1260"/>
      <c r="K57" s="82" t="s">
        <v>580</v>
      </c>
      <c r="L57" s="83" t="s">
        <v>581</v>
      </c>
      <c r="M57" s="83" t="s">
        <v>581</v>
      </c>
      <c r="N57" s="83" t="s">
        <v>581</v>
      </c>
      <c r="O57" s="84" t="s">
        <v>580</v>
      </c>
    </row>
    <row r="58" spans="1:21" ht="31.5" customHeight="1" thickBot="1">
      <c r="B58" s="1256"/>
      <c r="C58" s="1257"/>
      <c r="D58" s="1261" t="s">
        <v>27</v>
      </c>
      <c r="E58" s="1262"/>
      <c r="F58" s="1262"/>
      <c r="G58" s="1262"/>
      <c r="H58" s="1262"/>
      <c r="I58" s="1262"/>
      <c r="J58" s="1263"/>
      <c r="K58" s="85" t="s">
        <v>578</v>
      </c>
      <c r="L58" s="86" t="s">
        <v>578</v>
      </c>
      <c r="M58" s="86" t="s">
        <v>578</v>
      </c>
      <c r="N58" s="86" t="s">
        <v>578</v>
      </c>
      <c r="O58" s="87" t="s">
        <v>578</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azvvJd/hMhRMNlRj5IWj9jhq/PHZwQoEmi8wkESO3/v/IFiqk7TkE75aqJgc9Nc3B084RqeLuHVbbaw0URBLQw==" saltValue="RSWhilQbpQmZ1EFtHqKDj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537</v>
      </c>
      <c r="J40" s="99" t="s">
        <v>538</v>
      </c>
      <c r="K40" s="99" t="s">
        <v>539</v>
      </c>
      <c r="L40" s="99" t="s">
        <v>540</v>
      </c>
      <c r="M40" s="100" t="s">
        <v>541</v>
      </c>
    </row>
    <row r="41" spans="2:13" ht="27.75" customHeight="1">
      <c r="B41" s="1284" t="s">
        <v>30</v>
      </c>
      <c r="C41" s="1285"/>
      <c r="D41" s="101"/>
      <c r="E41" s="1286" t="s">
        <v>31</v>
      </c>
      <c r="F41" s="1286"/>
      <c r="G41" s="1286"/>
      <c r="H41" s="1287"/>
      <c r="I41" s="102">
        <v>1729</v>
      </c>
      <c r="J41" s="103">
        <v>1948</v>
      </c>
      <c r="K41" s="103">
        <v>2279</v>
      </c>
      <c r="L41" s="103">
        <v>2571</v>
      </c>
      <c r="M41" s="104">
        <v>2575</v>
      </c>
    </row>
    <row r="42" spans="2:13" ht="27.75" customHeight="1">
      <c r="B42" s="1274"/>
      <c r="C42" s="1275"/>
      <c r="D42" s="105"/>
      <c r="E42" s="1278" t="s">
        <v>32</v>
      </c>
      <c r="F42" s="1278"/>
      <c r="G42" s="1278"/>
      <c r="H42" s="1279"/>
      <c r="I42" s="106" t="s">
        <v>495</v>
      </c>
      <c r="J42" s="107" t="s">
        <v>495</v>
      </c>
      <c r="K42" s="107" t="s">
        <v>495</v>
      </c>
      <c r="L42" s="107" t="s">
        <v>495</v>
      </c>
      <c r="M42" s="108" t="s">
        <v>495</v>
      </c>
    </row>
    <row r="43" spans="2:13" ht="27.75" customHeight="1">
      <c r="B43" s="1274"/>
      <c r="C43" s="1275"/>
      <c r="D43" s="105"/>
      <c r="E43" s="1278" t="s">
        <v>33</v>
      </c>
      <c r="F43" s="1278"/>
      <c r="G43" s="1278"/>
      <c r="H43" s="1279"/>
      <c r="I43" s="106" t="s">
        <v>495</v>
      </c>
      <c r="J43" s="107" t="s">
        <v>495</v>
      </c>
      <c r="K43" s="107" t="s">
        <v>495</v>
      </c>
      <c r="L43" s="107" t="s">
        <v>495</v>
      </c>
      <c r="M43" s="108" t="s">
        <v>495</v>
      </c>
    </row>
    <row r="44" spans="2:13" ht="27.75" customHeight="1">
      <c r="B44" s="1274"/>
      <c r="C44" s="1275"/>
      <c r="D44" s="105"/>
      <c r="E44" s="1278" t="s">
        <v>34</v>
      </c>
      <c r="F44" s="1278"/>
      <c r="G44" s="1278"/>
      <c r="H44" s="1279"/>
      <c r="I44" s="106">
        <v>11</v>
      </c>
      <c r="J44" s="107">
        <v>11</v>
      </c>
      <c r="K44" s="107">
        <v>12</v>
      </c>
      <c r="L44" s="107">
        <v>12</v>
      </c>
      <c r="M44" s="108">
        <v>11</v>
      </c>
    </row>
    <row r="45" spans="2:13" ht="27.75" customHeight="1">
      <c r="B45" s="1274"/>
      <c r="C45" s="1275"/>
      <c r="D45" s="105"/>
      <c r="E45" s="1278" t="s">
        <v>35</v>
      </c>
      <c r="F45" s="1278"/>
      <c r="G45" s="1278"/>
      <c r="H45" s="1279"/>
      <c r="I45" s="106">
        <v>121</v>
      </c>
      <c r="J45" s="107">
        <v>200</v>
      </c>
      <c r="K45" s="107">
        <v>142</v>
      </c>
      <c r="L45" s="107">
        <v>141</v>
      </c>
      <c r="M45" s="108">
        <v>154</v>
      </c>
    </row>
    <row r="46" spans="2:13" ht="27.75" customHeight="1">
      <c r="B46" s="1274"/>
      <c r="C46" s="1275"/>
      <c r="D46" s="109"/>
      <c r="E46" s="1278" t="s">
        <v>36</v>
      </c>
      <c r="F46" s="1278"/>
      <c r="G46" s="1278"/>
      <c r="H46" s="1279"/>
      <c r="I46" s="106" t="s">
        <v>495</v>
      </c>
      <c r="J46" s="107" t="s">
        <v>495</v>
      </c>
      <c r="K46" s="107" t="s">
        <v>495</v>
      </c>
      <c r="L46" s="107" t="s">
        <v>495</v>
      </c>
      <c r="M46" s="108" t="s">
        <v>495</v>
      </c>
    </row>
    <row r="47" spans="2:13" ht="27.75" customHeight="1">
      <c r="B47" s="1274"/>
      <c r="C47" s="1275"/>
      <c r="D47" s="110"/>
      <c r="E47" s="1288" t="s">
        <v>37</v>
      </c>
      <c r="F47" s="1289"/>
      <c r="G47" s="1289"/>
      <c r="H47" s="1290"/>
      <c r="I47" s="106" t="s">
        <v>495</v>
      </c>
      <c r="J47" s="107" t="s">
        <v>495</v>
      </c>
      <c r="K47" s="107" t="s">
        <v>495</v>
      </c>
      <c r="L47" s="107" t="s">
        <v>495</v>
      </c>
      <c r="M47" s="108" t="s">
        <v>495</v>
      </c>
    </row>
    <row r="48" spans="2:13" ht="27.75" customHeight="1">
      <c r="B48" s="1274"/>
      <c r="C48" s="1275"/>
      <c r="D48" s="105"/>
      <c r="E48" s="1278" t="s">
        <v>38</v>
      </c>
      <c r="F48" s="1278"/>
      <c r="G48" s="1278"/>
      <c r="H48" s="1279"/>
      <c r="I48" s="106" t="s">
        <v>495</v>
      </c>
      <c r="J48" s="107" t="s">
        <v>495</v>
      </c>
      <c r="K48" s="107" t="s">
        <v>495</v>
      </c>
      <c r="L48" s="107" t="s">
        <v>495</v>
      </c>
      <c r="M48" s="108" t="s">
        <v>495</v>
      </c>
    </row>
    <row r="49" spans="2:13" ht="27.75" customHeight="1">
      <c r="B49" s="1276"/>
      <c r="C49" s="1277"/>
      <c r="D49" s="105"/>
      <c r="E49" s="1278" t="s">
        <v>39</v>
      </c>
      <c r="F49" s="1278"/>
      <c r="G49" s="1278"/>
      <c r="H49" s="1279"/>
      <c r="I49" s="106" t="s">
        <v>495</v>
      </c>
      <c r="J49" s="107" t="s">
        <v>495</v>
      </c>
      <c r="K49" s="107" t="s">
        <v>495</v>
      </c>
      <c r="L49" s="107" t="s">
        <v>495</v>
      </c>
      <c r="M49" s="108" t="s">
        <v>495</v>
      </c>
    </row>
    <row r="50" spans="2:13" ht="27.75" customHeight="1">
      <c r="B50" s="1272" t="s">
        <v>40</v>
      </c>
      <c r="C50" s="1273"/>
      <c r="D50" s="111"/>
      <c r="E50" s="1278" t="s">
        <v>41</v>
      </c>
      <c r="F50" s="1278"/>
      <c r="G50" s="1278"/>
      <c r="H50" s="1279"/>
      <c r="I50" s="106">
        <v>1553</v>
      </c>
      <c r="J50" s="107">
        <v>1481</v>
      </c>
      <c r="K50" s="107">
        <v>1423</v>
      </c>
      <c r="L50" s="107">
        <v>1264</v>
      </c>
      <c r="M50" s="108">
        <v>1032</v>
      </c>
    </row>
    <row r="51" spans="2:13" ht="27.75" customHeight="1">
      <c r="B51" s="1274"/>
      <c r="C51" s="1275"/>
      <c r="D51" s="105"/>
      <c r="E51" s="1278" t="s">
        <v>42</v>
      </c>
      <c r="F51" s="1278"/>
      <c r="G51" s="1278"/>
      <c r="H51" s="1279"/>
      <c r="I51" s="106">
        <v>65</v>
      </c>
      <c r="J51" s="107">
        <v>202</v>
      </c>
      <c r="K51" s="107">
        <v>201</v>
      </c>
      <c r="L51" s="107">
        <v>357</v>
      </c>
      <c r="M51" s="108">
        <v>356</v>
      </c>
    </row>
    <row r="52" spans="2:13" ht="27.75" customHeight="1">
      <c r="B52" s="1276"/>
      <c r="C52" s="1277"/>
      <c r="D52" s="105"/>
      <c r="E52" s="1278" t="s">
        <v>43</v>
      </c>
      <c r="F52" s="1278"/>
      <c r="G52" s="1278"/>
      <c r="H52" s="1279"/>
      <c r="I52" s="106">
        <v>1486</v>
      </c>
      <c r="J52" s="107">
        <v>1409</v>
      </c>
      <c r="K52" s="107">
        <v>1497</v>
      </c>
      <c r="L52" s="107">
        <v>1627</v>
      </c>
      <c r="M52" s="108">
        <v>1720</v>
      </c>
    </row>
    <row r="53" spans="2:13" ht="27.75" customHeight="1" thickBot="1">
      <c r="B53" s="1280" t="s">
        <v>44</v>
      </c>
      <c r="C53" s="1281"/>
      <c r="D53" s="112"/>
      <c r="E53" s="1282" t="s">
        <v>45</v>
      </c>
      <c r="F53" s="1282"/>
      <c r="G53" s="1282"/>
      <c r="H53" s="1283"/>
      <c r="I53" s="113">
        <v>-1242</v>
      </c>
      <c r="J53" s="114">
        <v>-932</v>
      </c>
      <c r="K53" s="114">
        <v>-687</v>
      </c>
      <c r="L53" s="114">
        <v>-524</v>
      </c>
      <c r="M53" s="115">
        <v>-368</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uj/nY2ed/ouaYUtuZ17/SYwrXsn1tIaXPLhdv+jQVAaqVAXKeuJnNgWabA06BTK99jYDLVa9ITm/VmQaCb+8aQ==" saltValue="tVTTyq+5KiuqKol+q3G3m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539</v>
      </c>
      <c r="G54" s="124" t="s">
        <v>540</v>
      </c>
      <c r="H54" s="125" t="s">
        <v>541</v>
      </c>
    </row>
    <row r="55" spans="2:8" ht="52.5" customHeight="1">
      <c r="B55" s="126"/>
      <c r="C55" s="1299" t="s">
        <v>48</v>
      </c>
      <c r="D55" s="1299"/>
      <c r="E55" s="1300"/>
      <c r="F55" s="127">
        <v>317</v>
      </c>
      <c r="G55" s="127">
        <v>239</v>
      </c>
      <c r="H55" s="128">
        <v>244</v>
      </c>
    </row>
    <row r="56" spans="2:8" ht="52.5" customHeight="1">
      <c r="B56" s="129"/>
      <c r="C56" s="1301" t="s">
        <v>49</v>
      </c>
      <c r="D56" s="1301"/>
      <c r="E56" s="1302"/>
      <c r="F56" s="130">
        <v>130</v>
      </c>
      <c r="G56" s="130">
        <v>120</v>
      </c>
      <c r="H56" s="131">
        <v>90</v>
      </c>
    </row>
    <row r="57" spans="2:8" ht="53.25" customHeight="1">
      <c r="B57" s="129"/>
      <c r="C57" s="1303" t="s">
        <v>50</v>
      </c>
      <c r="D57" s="1303"/>
      <c r="E57" s="1304"/>
      <c r="F57" s="132">
        <v>845</v>
      </c>
      <c r="G57" s="132">
        <v>758</v>
      </c>
      <c r="H57" s="133">
        <v>574</v>
      </c>
    </row>
    <row r="58" spans="2:8" ht="45.75" customHeight="1">
      <c r="B58" s="134"/>
      <c r="C58" s="1291" t="s">
        <v>576</v>
      </c>
      <c r="D58" s="1292"/>
      <c r="E58" s="1293"/>
      <c r="F58" s="135">
        <v>449</v>
      </c>
      <c r="G58" s="135">
        <v>396</v>
      </c>
      <c r="H58" s="136">
        <v>258</v>
      </c>
    </row>
    <row r="59" spans="2:8" ht="45.75" customHeight="1">
      <c r="B59" s="134"/>
      <c r="C59" s="1291" t="s">
        <v>572</v>
      </c>
      <c r="D59" s="1292"/>
      <c r="E59" s="1293"/>
      <c r="F59" s="135">
        <v>140</v>
      </c>
      <c r="G59" s="135">
        <v>130</v>
      </c>
      <c r="H59" s="136">
        <v>120</v>
      </c>
    </row>
    <row r="60" spans="2:8" ht="45.75" customHeight="1">
      <c r="B60" s="134"/>
      <c r="C60" s="1291" t="s">
        <v>575</v>
      </c>
      <c r="D60" s="1292"/>
      <c r="E60" s="1293"/>
      <c r="F60" s="135">
        <v>96</v>
      </c>
      <c r="G60" s="135">
        <v>96</v>
      </c>
      <c r="H60" s="136">
        <v>86</v>
      </c>
    </row>
    <row r="61" spans="2:8" ht="45.75" customHeight="1">
      <c r="B61" s="134"/>
      <c r="C61" s="1291" t="s">
        <v>574</v>
      </c>
      <c r="D61" s="1292"/>
      <c r="E61" s="1293"/>
      <c r="F61" s="135">
        <v>114</v>
      </c>
      <c r="G61" s="135">
        <v>95</v>
      </c>
      <c r="H61" s="136">
        <v>74</v>
      </c>
    </row>
    <row r="62" spans="2:8" ht="45.75" customHeight="1" thickBot="1">
      <c r="B62" s="137"/>
      <c r="C62" s="1294" t="s">
        <v>573</v>
      </c>
      <c r="D62" s="1295"/>
      <c r="E62" s="1296"/>
      <c r="F62" s="138">
        <v>40</v>
      </c>
      <c r="G62" s="138">
        <v>35</v>
      </c>
      <c r="H62" s="139">
        <v>30</v>
      </c>
    </row>
    <row r="63" spans="2:8" ht="52.5" customHeight="1" thickBot="1">
      <c r="B63" s="140"/>
      <c r="C63" s="1297" t="s">
        <v>51</v>
      </c>
      <c r="D63" s="1297"/>
      <c r="E63" s="1298"/>
      <c r="F63" s="141">
        <v>1291</v>
      </c>
      <c r="G63" s="141">
        <v>1117</v>
      </c>
      <c r="H63" s="142">
        <v>908</v>
      </c>
    </row>
    <row r="64" spans="2:8" ht="15" customHeight="1"/>
    <row r="65" ht="0" hidden="1" customHeight="1"/>
    <row r="66" ht="0" hidden="1" customHeight="1"/>
  </sheetData>
  <sheetProtection algorithmName="SHA-512" hashValue="vhdHlWoLbVssjH51RGLuKjfaAkBWBIV9BJ7B7Vx3nMEtx4Y0SYGAxBAtMWsh2u1WxgzZbaGPuQiVQnXZGkjUGQ==" saltValue="cTWCB+2QK5eezc3b4ppfh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582</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582</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583</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584</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06" t="s">
        <v>594</v>
      </c>
      <c r="AO43" s="1307"/>
      <c r="AP43" s="1307"/>
      <c r="AQ43" s="1307"/>
      <c r="AR43" s="1307"/>
      <c r="AS43" s="1307"/>
      <c r="AT43" s="1307"/>
      <c r="AU43" s="1307"/>
      <c r="AV43" s="1307"/>
      <c r="AW43" s="1307"/>
      <c r="AX43" s="1307"/>
      <c r="AY43" s="1307"/>
      <c r="AZ43" s="1307"/>
      <c r="BA43" s="1307"/>
      <c r="BB43" s="1307"/>
      <c r="BC43" s="1307"/>
      <c r="BD43" s="1307"/>
      <c r="BE43" s="1307"/>
      <c r="BF43" s="1307"/>
      <c r="BG43" s="1307"/>
      <c r="BH43" s="1307"/>
      <c r="BI43" s="1307"/>
      <c r="BJ43" s="1307"/>
      <c r="BK43" s="1307"/>
      <c r="BL43" s="1307"/>
      <c r="BM43" s="1307"/>
      <c r="BN43" s="1307"/>
      <c r="BO43" s="1307"/>
      <c r="BP43" s="1307"/>
      <c r="BQ43" s="1307"/>
      <c r="BR43" s="1307"/>
      <c r="BS43" s="1307"/>
      <c r="BT43" s="1307"/>
      <c r="BU43" s="1307"/>
      <c r="BV43" s="1307"/>
      <c r="BW43" s="1307"/>
      <c r="BX43" s="1307"/>
      <c r="BY43" s="1307"/>
      <c r="BZ43" s="1307"/>
      <c r="CA43" s="1307"/>
      <c r="CB43" s="1307"/>
      <c r="CC43" s="1307"/>
      <c r="CD43" s="1307"/>
      <c r="CE43" s="1307"/>
      <c r="CF43" s="1307"/>
      <c r="CG43" s="1307"/>
      <c r="CH43" s="1307"/>
      <c r="CI43" s="1307"/>
      <c r="CJ43" s="1307"/>
      <c r="CK43" s="1307"/>
      <c r="CL43" s="1307"/>
      <c r="CM43" s="1307"/>
      <c r="CN43" s="1307"/>
      <c r="CO43" s="1307"/>
      <c r="CP43" s="1307"/>
      <c r="CQ43" s="1307"/>
      <c r="CR43" s="1307"/>
      <c r="CS43" s="1307"/>
      <c r="CT43" s="1307"/>
      <c r="CU43" s="1307"/>
      <c r="CV43" s="1307"/>
      <c r="CW43" s="1307"/>
      <c r="CX43" s="1307"/>
      <c r="CY43" s="1307"/>
      <c r="CZ43" s="1307"/>
      <c r="DA43" s="1307"/>
      <c r="DB43" s="1307"/>
      <c r="DC43" s="1308"/>
    </row>
    <row r="44" spans="2:109">
      <c r="B44" s="394"/>
      <c r="AN44" s="1309"/>
      <c r="AO44" s="1310"/>
      <c r="AP44" s="1310"/>
      <c r="AQ44" s="1310"/>
      <c r="AR44" s="1310"/>
      <c r="AS44" s="1310"/>
      <c r="AT44" s="1310"/>
      <c r="AU44" s="1310"/>
      <c r="AV44" s="1310"/>
      <c r="AW44" s="1310"/>
      <c r="AX44" s="1310"/>
      <c r="AY44" s="1310"/>
      <c r="AZ44" s="1310"/>
      <c r="BA44" s="1310"/>
      <c r="BB44" s="1310"/>
      <c r="BC44" s="1310"/>
      <c r="BD44" s="1310"/>
      <c r="BE44" s="1310"/>
      <c r="BF44" s="1310"/>
      <c r="BG44" s="1310"/>
      <c r="BH44" s="1310"/>
      <c r="BI44" s="1310"/>
      <c r="BJ44" s="1310"/>
      <c r="BK44" s="1310"/>
      <c r="BL44" s="1310"/>
      <c r="BM44" s="1310"/>
      <c r="BN44" s="1310"/>
      <c r="BO44" s="1310"/>
      <c r="BP44" s="1310"/>
      <c r="BQ44" s="1310"/>
      <c r="BR44" s="1310"/>
      <c r="BS44" s="1310"/>
      <c r="BT44" s="1310"/>
      <c r="BU44" s="1310"/>
      <c r="BV44" s="1310"/>
      <c r="BW44" s="1310"/>
      <c r="BX44" s="1310"/>
      <c r="BY44" s="1310"/>
      <c r="BZ44" s="1310"/>
      <c r="CA44" s="1310"/>
      <c r="CB44" s="1310"/>
      <c r="CC44" s="1310"/>
      <c r="CD44" s="1310"/>
      <c r="CE44" s="1310"/>
      <c r="CF44" s="1310"/>
      <c r="CG44" s="1310"/>
      <c r="CH44" s="1310"/>
      <c r="CI44" s="1310"/>
      <c r="CJ44" s="1310"/>
      <c r="CK44" s="1310"/>
      <c r="CL44" s="1310"/>
      <c r="CM44" s="1310"/>
      <c r="CN44" s="1310"/>
      <c r="CO44" s="1310"/>
      <c r="CP44" s="1310"/>
      <c r="CQ44" s="1310"/>
      <c r="CR44" s="1310"/>
      <c r="CS44" s="1310"/>
      <c r="CT44" s="1310"/>
      <c r="CU44" s="1310"/>
      <c r="CV44" s="1310"/>
      <c r="CW44" s="1310"/>
      <c r="CX44" s="1310"/>
      <c r="CY44" s="1310"/>
      <c r="CZ44" s="1310"/>
      <c r="DA44" s="1310"/>
      <c r="DB44" s="1310"/>
      <c r="DC44" s="1311"/>
    </row>
    <row r="45" spans="2:109">
      <c r="B45" s="394"/>
      <c r="AN45" s="1309"/>
      <c r="AO45" s="1310"/>
      <c r="AP45" s="1310"/>
      <c r="AQ45" s="1310"/>
      <c r="AR45" s="1310"/>
      <c r="AS45" s="1310"/>
      <c r="AT45" s="1310"/>
      <c r="AU45" s="1310"/>
      <c r="AV45" s="1310"/>
      <c r="AW45" s="1310"/>
      <c r="AX45" s="1310"/>
      <c r="AY45" s="1310"/>
      <c r="AZ45" s="1310"/>
      <c r="BA45" s="1310"/>
      <c r="BB45" s="1310"/>
      <c r="BC45" s="1310"/>
      <c r="BD45" s="1310"/>
      <c r="BE45" s="1310"/>
      <c r="BF45" s="1310"/>
      <c r="BG45" s="1310"/>
      <c r="BH45" s="1310"/>
      <c r="BI45" s="1310"/>
      <c r="BJ45" s="1310"/>
      <c r="BK45" s="1310"/>
      <c r="BL45" s="1310"/>
      <c r="BM45" s="1310"/>
      <c r="BN45" s="1310"/>
      <c r="BO45" s="1310"/>
      <c r="BP45" s="1310"/>
      <c r="BQ45" s="1310"/>
      <c r="BR45" s="1310"/>
      <c r="BS45" s="1310"/>
      <c r="BT45" s="1310"/>
      <c r="BU45" s="1310"/>
      <c r="BV45" s="1310"/>
      <c r="BW45" s="1310"/>
      <c r="BX45" s="1310"/>
      <c r="BY45" s="1310"/>
      <c r="BZ45" s="1310"/>
      <c r="CA45" s="1310"/>
      <c r="CB45" s="1310"/>
      <c r="CC45" s="1310"/>
      <c r="CD45" s="1310"/>
      <c r="CE45" s="1310"/>
      <c r="CF45" s="1310"/>
      <c r="CG45" s="1310"/>
      <c r="CH45" s="1310"/>
      <c r="CI45" s="1310"/>
      <c r="CJ45" s="1310"/>
      <c r="CK45" s="1310"/>
      <c r="CL45" s="1310"/>
      <c r="CM45" s="1310"/>
      <c r="CN45" s="1310"/>
      <c r="CO45" s="1310"/>
      <c r="CP45" s="1310"/>
      <c r="CQ45" s="1310"/>
      <c r="CR45" s="1310"/>
      <c r="CS45" s="1310"/>
      <c r="CT45" s="1310"/>
      <c r="CU45" s="1310"/>
      <c r="CV45" s="1310"/>
      <c r="CW45" s="1310"/>
      <c r="CX45" s="1310"/>
      <c r="CY45" s="1310"/>
      <c r="CZ45" s="1310"/>
      <c r="DA45" s="1310"/>
      <c r="DB45" s="1310"/>
      <c r="DC45" s="1311"/>
    </row>
    <row r="46" spans="2:109">
      <c r="B46" s="394"/>
      <c r="AN46" s="1309"/>
      <c r="AO46" s="1310"/>
      <c r="AP46" s="1310"/>
      <c r="AQ46" s="1310"/>
      <c r="AR46" s="1310"/>
      <c r="AS46" s="1310"/>
      <c r="AT46" s="1310"/>
      <c r="AU46" s="1310"/>
      <c r="AV46" s="1310"/>
      <c r="AW46" s="1310"/>
      <c r="AX46" s="1310"/>
      <c r="AY46" s="1310"/>
      <c r="AZ46" s="1310"/>
      <c r="BA46" s="1310"/>
      <c r="BB46" s="1310"/>
      <c r="BC46" s="1310"/>
      <c r="BD46" s="1310"/>
      <c r="BE46" s="1310"/>
      <c r="BF46" s="1310"/>
      <c r="BG46" s="1310"/>
      <c r="BH46" s="1310"/>
      <c r="BI46" s="1310"/>
      <c r="BJ46" s="1310"/>
      <c r="BK46" s="1310"/>
      <c r="BL46" s="1310"/>
      <c r="BM46" s="1310"/>
      <c r="BN46" s="1310"/>
      <c r="BO46" s="1310"/>
      <c r="BP46" s="1310"/>
      <c r="BQ46" s="1310"/>
      <c r="BR46" s="1310"/>
      <c r="BS46" s="1310"/>
      <c r="BT46" s="1310"/>
      <c r="BU46" s="1310"/>
      <c r="BV46" s="1310"/>
      <c r="BW46" s="1310"/>
      <c r="BX46" s="1310"/>
      <c r="BY46" s="1310"/>
      <c r="BZ46" s="1310"/>
      <c r="CA46" s="1310"/>
      <c r="CB46" s="1310"/>
      <c r="CC46" s="1310"/>
      <c r="CD46" s="1310"/>
      <c r="CE46" s="1310"/>
      <c r="CF46" s="1310"/>
      <c r="CG46" s="1310"/>
      <c r="CH46" s="1310"/>
      <c r="CI46" s="1310"/>
      <c r="CJ46" s="1310"/>
      <c r="CK46" s="1310"/>
      <c r="CL46" s="1310"/>
      <c r="CM46" s="1310"/>
      <c r="CN46" s="1310"/>
      <c r="CO46" s="1310"/>
      <c r="CP46" s="1310"/>
      <c r="CQ46" s="1310"/>
      <c r="CR46" s="1310"/>
      <c r="CS46" s="1310"/>
      <c r="CT46" s="1310"/>
      <c r="CU46" s="1310"/>
      <c r="CV46" s="1310"/>
      <c r="CW46" s="1310"/>
      <c r="CX46" s="1310"/>
      <c r="CY46" s="1310"/>
      <c r="CZ46" s="1310"/>
      <c r="DA46" s="1310"/>
      <c r="DB46" s="1310"/>
      <c r="DC46" s="1311"/>
    </row>
    <row r="47" spans="2:109">
      <c r="B47" s="394"/>
      <c r="AN47" s="1312"/>
      <c r="AO47" s="1313"/>
      <c r="AP47" s="1313"/>
      <c r="AQ47" s="1313"/>
      <c r="AR47" s="1313"/>
      <c r="AS47" s="1313"/>
      <c r="AT47" s="1313"/>
      <c r="AU47" s="1313"/>
      <c r="AV47" s="1313"/>
      <c r="AW47" s="1313"/>
      <c r="AX47" s="1313"/>
      <c r="AY47" s="1313"/>
      <c r="AZ47" s="1313"/>
      <c r="BA47" s="1313"/>
      <c r="BB47" s="1313"/>
      <c r="BC47" s="1313"/>
      <c r="BD47" s="1313"/>
      <c r="BE47" s="1313"/>
      <c r="BF47" s="1313"/>
      <c r="BG47" s="1313"/>
      <c r="BH47" s="1313"/>
      <c r="BI47" s="1313"/>
      <c r="BJ47" s="1313"/>
      <c r="BK47" s="1313"/>
      <c r="BL47" s="1313"/>
      <c r="BM47" s="1313"/>
      <c r="BN47" s="1313"/>
      <c r="BO47" s="1313"/>
      <c r="BP47" s="1313"/>
      <c r="BQ47" s="1313"/>
      <c r="BR47" s="1313"/>
      <c r="BS47" s="1313"/>
      <c r="BT47" s="1313"/>
      <c r="BU47" s="1313"/>
      <c r="BV47" s="1313"/>
      <c r="BW47" s="1313"/>
      <c r="BX47" s="1313"/>
      <c r="BY47" s="1313"/>
      <c r="BZ47" s="1313"/>
      <c r="CA47" s="1313"/>
      <c r="CB47" s="1313"/>
      <c r="CC47" s="1313"/>
      <c r="CD47" s="1313"/>
      <c r="CE47" s="1313"/>
      <c r="CF47" s="1313"/>
      <c r="CG47" s="1313"/>
      <c r="CH47" s="1313"/>
      <c r="CI47" s="1313"/>
      <c r="CJ47" s="1313"/>
      <c r="CK47" s="1313"/>
      <c r="CL47" s="1313"/>
      <c r="CM47" s="1313"/>
      <c r="CN47" s="1313"/>
      <c r="CO47" s="1313"/>
      <c r="CP47" s="1313"/>
      <c r="CQ47" s="1313"/>
      <c r="CR47" s="1313"/>
      <c r="CS47" s="1313"/>
      <c r="CT47" s="1313"/>
      <c r="CU47" s="1313"/>
      <c r="CV47" s="1313"/>
      <c r="CW47" s="1313"/>
      <c r="CX47" s="1313"/>
      <c r="CY47" s="1313"/>
      <c r="CZ47" s="1313"/>
      <c r="DA47" s="1313"/>
      <c r="DB47" s="1313"/>
      <c r="DC47" s="1314"/>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585</v>
      </c>
    </row>
    <row r="50" spans="1:109">
      <c r="B50" s="394"/>
      <c r="G50" s="1316"/>
      <c r="H50" s="1316"/>
      <c r="I50" s="1316"/>
      <c r="J50" s="1316"/>
      <c r="K50" s="404"/>
      <c r="L50" s="404"/>
      <c r="M50" s="405"/>
      <c r="N50" s="405"/>
      <c r="AN50" s="1317"/>
      <c r="AO50" s="1318"/>
      <c r="AP50" s="1318"/>
      <c r="AQ50" s="1318"/>
      <c r="AR50" s="1318"/>
      <c r="AS50" s="1318"/>
      <c r="AT50" s="1318"/>
      <c r="AU50" s="1318"/>
      <c r="AV50" s="1318"/>
      <c r="AW50" s="1318"/>
      <c r="AX50" s="1318"/>
      <c r="AY50" s="1318"/>
      <c r="AZ50" s="1318"/>
      <c r="BA50" s="1318"/>
      <c r="BB50" s="1318"/>
      <c r="BC50" s="1318"/>
      <c r="BD50" s="1318"/>
      <c r="BE50" s="1318"/>
      <c r="BF50" s="1318"/>
      <c r="BG50" s="1318"/>
      <c r="BH50" s="1318"/>
      <c r="BI50" s="1318"/>
      <c r="BJ50" s="1318"/>
      <c r="BK50" s="1318"/>
      <c r="BL50" s="1318"/>
      <c r="BM50" s="1318"/>
      <c r="BN50" s="1318"/>
      <c r="BO50" s="1319"/>
      <c r="BP50" s="1320" t="s">
        <v>537</v>
      </c>
      <c r="BQ50" s="1320"/>
      <c r="BR50" s="1320"/>
      <c r="BS50" s="1320"/>
      <c r="BT50" s="1320"/>
      <c r="BU50" s="1320"/>
      <c r="BV50" s="1320"/>
      <c r="BW50" s="1320"/>
      <c r="BX50" s="1320" t="s">
        <v>538</v>
      </c>
      <c r="BY50" s="1320"/>
      <c r="BZ50" s="1320"/>
      <c r="CA50" s="1320"/>
      <c r="CB50" s="1320"/>
      <c r="CC50" s="1320"/>
      <c r="CD50" s="1320"/>
      <c r="CE50" s="1320"/>
      <c r="CF50" s="1320" t="s">
        <v>539</v>
      </c>
      <c r="CG50" s="1320"/>
      <c r="CH50" s="1320"/>
      <c r="CI50" s="1320"/>
      <c r="CJ50" s="1320"/>
      <c r="CK50" s="1320"/>
      <c r="CL50" s="1320"/>
      <c r="CM50" s="1320"/>
      <c r="CN50" s="1320" t="s">
        <v>540</v>
      </c>
      <c r="CO50" s="1320"/>
      <c r="CP50" s="1320"/>
      <c r="CQ50" s="1320"/>
      <c r="CR50" s="1320"/>
      <c r="CS50" s="1320"/>
      <c r="CT50" s="1320"/>
      <c r="CU50" s="1320"/>
      <c r="CV50" s="1320" t="s">
        <v>541</v>
      </c>
      <c r="CW50" s="1320"/>
      <c r="CX50" s="1320"/>
      <c r="CY50" s="1320"/>
      <c r="CZ50" s="1320"/>
      <c r="DA50" s="1320"/>
      <c r="DB50" s="1320"/>
      <c r="DC50" s="1320"/>
    </row>
    <row r="51" spans="1:109" ht="13.5" customHeight="1">
      <c r="B51" s="394"/>
      <c r="G51" s="1321"/>
      <c r="H51" s="1321"/>
      <c r="I51" s="1324"/>
      <c r="J51" s="1324"/>
      <c r="K51" s="1322"/>
      <c r="L51" s="1322"/>
      <c r="M51" s="1322"/>
      <c r="N51" s="1322"/>
      <c r="AM51" s="403"/>
      <c r="AN51" s="1323" t="s">
        <v>586</v>
      </c>
      <c r="AO51" s="1323"/>
      <c r="AP51" s="1323"/>
      <c r="AQ51" s="1323"/>
      <c r="AR51" s="1323"/>
      <c r="AS51" s="1323"/>
      <c r="AT51" s="1323"/>
      <c r="AU51" s="1323"/>
      <c r="AV51" s="1323"/>
      <c r="AW51" s="1323"/>
      <c r="AX51" s="1323"/>
      <c r="AY51" s="1323"/>
      <c r="AZ51" s="1323"/>
      <c r="BA51" s="1323"/>
      <c r="BB51" s="1323" t="s">
        <v>587</v>
      </c>
      <c r="BC51" s="1323"/>
      <c r="BD51" s="1323"/>
      <c r="BE51" s="1323"/>
      <c r="BF51" s="1323"/>
      <c r="BG51" s="1323"/>
      <c r="BH51" s="1323"/>
      <c r="BI51" s="1323"/>
      <c r="BJ51" s="1323"/>
      <c r="BK51" s="1323"/>
      <c r="BL51" s="1323"/>
      <c r="BM51" s="1323"/>
      <c r="BN51" s="1323"/>
      <c r="BO51" s="1323"/>
      <c r="BP51" s="1315"/>
      <c r="BQ51" s="1305"/>
      <c r="BR51" s="1305"/>
      <c r="BS51" s="1305"/>
      <c r="BT51" s="1305"/>
      <c r="BU51" s="1305"/>
      <c r="BV51" s="1305"/>
      <c r="BW51" s="1305"/>
      <c r="BX51" s="1305"/>
      <c r="BY51" s="1305"/>
      <c r="BZ51" s="1305"/>
      <c r="CA51" s="1305"/>
      <c r="CB51" s="1305"/>
      <c r="CC51" s="1305"/>
      <c r="CD51" s="1305"/>
      <c r="CE51" s="1305"/>
      <c r="CF51" s="1305"/>
      <c r="CG51" s="1305"/>
      <c r="CH51" s="1305"/>
      <c r="CI51" s="1305"/>
      <c r="CJ51" s="1305"/>
      <c r="CK51" s="1305"/>
      <c r="CL51" s="1305"/>
      <c r="CM51" s="1305"/>
      <c r="CN51" s="1305"/>
      <c r="CO51" s="1305"/>
      <c r="CP51" s="1305"/>
      <c r="CQ51" s="1305"/>
      <c r="CR51" s="1305"/>
      <c r="CS51" s="1305"/>
      <c r="CT51" s="1305"/>
      <c r="CU51" s="1305"/>
      <c r="CV51" s="1315"/>
      <c r="CW51" s="1305"/>
      <c r="CX51" s="1305"/>
      <c r="CY51" s="1305"/>
      <c r="CZ51" s="1305"/>
      <c r="DA51" s="1305"/>
      <c r="DB51" s="1305"/>
      <c r="DC51" s="1305"/>
    </row>
    <row r="52" spans="1:109">
      <c r="B52" s="394"/>
      <c r="G52" s="1321"/>
      <c r="H52" s="1321"/>
      <c r="I52" s="1324"/>
      <c r="J52" s="1324"/>
      <c r="K52" s="1322"/>
      <c r="L52" s="1322"/>
      <c r="M52" s="1322"/>
      <c r="N52" s="1322"/>
      <c r="AM52" s="403"/>
      <c r="AN52" s="1323"/>
      <c r="AO52" s="1323"/>
      <c r="AP52" s="1323"/>
      <c r="AQ52" s="1323"/>
      <c r="AR52" s="1323"/>
      <c r="AS52" s="1323"/>
      <c r="AT52" s="1323"/>
      <c r="AU52" s="1323"/>
      <c r="AV52" s="1323"/>
      <c r="AW52" s="1323"/>
      <c r="AX52" s="1323"/>
      <c r="AY52" s="1323"/>
      <c r="AZ52" s="1323"/>
      <c r="BA52" s="1323"/>
      <c r="BB52" s="1323"/>
      <c r="BC52" s="1323"/>
      <c r="BD52" s="1323"/>
      <c r="BE52" s="1323"/>
      <c r="BF52" s="1323"/>
      <c r="BG52" s="1323"/>
      <c r="BH52" s="1323"/>
      <c r="BI52" s="1323"/>
      <c r="BJ52" s="1323"/>
      <c r="BK52" s="1323"/>
      <c r="BL52" s="1323"/>
      <c r="BM52" s="1323"/>
      <c r="BN52" s="1323"/>
      <c r="BO52" s="1323"/>
      <c r="BP52" s="1305"/>
      <c r="BQ52" s="1305"/>
      <c r="BR52" s="1305"/>
      <c r="BS52" s="1305"/>
      <c r="BT52" s="1305"/>
      <c r="BU52" s="1305"/>
      <c r="BV52" s="1305"/>
      <c r="BW52" s="1305"/>
      <c r="BX52" s="1305"/>
      <c r="BY52" s="1305"/>
      <c r="BZ52" s="1305"/>
      <c r="CA52" s="1305"/>
      <c r="CB52" s="1305"/>
      <c r="CC52" s="1305"/>
      <c r="CD52" s="1305"/>
      <c r="CE52" s="1305"/>
      <c r="CF52" s="1305"/>
      <c r="CG52" s="1305"/>
      <c r="CH52" s="1305"/>
      <c r="CI52" s="1305"/>
      <c r="CJ52" s="1305"/>
      <c r="CK52" s="1305"/>
      <c r="CL52" s="1305"/>
      <c r="CM52" s="1305"/>
      <c r="CN52" s="1305"/>
      <c r="CO52" s="1305"/>
      <c r="CP52" s="1305"/>
      <c r="CQ52" s="1305"/>
      <c r="CR52" s="1305"/>
      <c r="CS52" s="1305"/>
      <c r="CT52" s="1305"/>
      <c r="CU52" s="1305"/>
      <c r="CV52" s="1305"/>
      <c r="CW52" s="1305"/>
      <c r="CX52" s="1305"/>
      <c r="CY52" s="1305"/>
      <c r="CZ52" s="1305"/>
      <c r="DA52" s="1305"/>
      <c r="DB52" s="1305"/>
      <c r="DC52" s="1305"/>
    </row>
    <row r="53" spans="1:109">
      <c r="A53" s="402"/>
      <c r="B53" s="394"/>
      <c r="G53" s="1321"/>
      <c r="H53" s="1321"/>
      <c r="I53" s="1316"/>
      <c r="J53" s="1316"/>
      <c r="K53" s="1322"/>
      <c r="L53" s="1322"/>
      <c r="M53" s="1322"/>
      <c r="N53" s="1322"/>
      <c r="AM53" s="403"/>
      <c r="AN53" s="1323"/>
      <c r="AO53" s="1323"/>
      <c r="AP53" s="1323"/>
      <c r="AQ53" s="1323"/>
      <c r="AR53" s="1323"/>
      <c r="AS53" s="1323"/>
      <c r="AT53" s="1323"/>
      <c r="AU53" s="1323"/>
      <c r="AV53" s="1323"/>
      <c r="AW53" s="1323"/>
      <c r="AX53" s="1323"/>
      <c r="AY53" s="1323"/>
      <c r="AZ53" s="1323"/>
      <c r="BA53" s="1323"/>
      <c r="BB53" s="1323" t="s">
        <v>588</v>
      </c>
      <c r="BC53" s="1323"/>
      <c r="BD53" s="1323"/>
      <c r="BE53" s="1323"/>
      <c r="BF53" s="1323"/>
      <c r="BG53" s="1323"/>
      <c r="BH53" s="1323"/>
      <c r="BI53" s="1323"/>
      <c r="BJ53" s="1323"/>
      <c r="BK53" s="1323"/>
      <c r="BL53" s="1323"/>
      <c r="BM53" s="1323"/>
      <c r="BN53" s="1323"/>
      <c r="BO53" s="1323"/>
      <c r="BP53" s="1315"/>
      <c r="BQ53" s="1305"/>
      <c r="BR53" s="1305"/>
      <c r="BS53" s="1305"/>
      <c r="BT53" s="1305"/>
      <c r="BU53" s="1305"/>
      <c r="BV53" s="1305"/>
      <c r="BW53" s="1305"/>
      <c r="BX53" s="1305">
        <v>60.1</v>
      </c>
      <c r="BY53" s="1305"/>
      <c r="BZ53" s="1305"/>
      <c r="CA53" s="1305"/>
      <c r="CB53" s="1305"/>
      <c r="CC53" s="1305"/>
      <c r="CD53" s="1305"/>
      <c r="CE53" s="1305"/>
      <c r="CF53" s="1305">
        <v>60.7</v>
      </c>
      <c r="CG53" s="1305"/>
      <c r="CH53" s="1305"/>
      <c r="CI53" s="1305"/>
      <c r="CJ53" s="1305"/>
      <c r="CK53" s="1305"/>
      <c r="CL53" s="1305"/>
      <c r="CM53" s="1305"/>
      <c r="CN53" s="1305">
        <v>57.8</v>
      </c>
      <c r="CO53" s="1305"/>
      <c r="CP53" s="1305"/>
      <c r="CQ53" s="1305"/>
      <c r="CR53" s="1305"/>
      <c r="CS53" s="1305"/>
      <c r="CT53" s="1305"/>
      <c r="CU53" s="1305"/>
      <c r="CV53" s="1315"/>
      <c r="CW53" s="1305"/>
      <c r="CX53" s="1305"/>
      <c r="CY53" s="1305"/>
      <c r="CZ53" s="1305"/>
      <c r="DA53" s="1305"/>
      <c r="DB53" s="1305"/>
      <c r="DC53" s="1305"/>
    </row>
    <row r="54" spans="1:109">
      <c r="A54" s="402"/>
      <c r="B54" s="394"/>
      <c r="G54" s="1321"/>
      <c r="H54" s="1321"/>
      <c r="I54" s="1316"/>
      <c r="J54" s="1316"/>
      <c r="K54" s="1322"/>
      <c r="L54" s="1322"/>
      <c r="M54" s="1322"/>
      <c r="N54" s="1322"/>
      <c r="AM54" s="403"/>
      <c r="AN54" s="1323"/>
      <c r="AO54" s="1323"/>
      <c r="AP54" s="1323"/>
      <c r="AQ54" s="1323"/>
      <c r="AR54" s="1323"/>
      <c r="AS54" s="1323"/>
      <c r="AT54" s="1323"/>
      <c r="AU54" s="1323"/>
      <c r="AV54" s="1323"/>
      <c r="AW54" s="1323"/>
      <c r="AX54" s="1323"/>
      <c r="AY54" s="1323"/>
      <c r="AZ54" s="1323"/>
      <c r="BA54" s="1323"/>
      <c r="BB54" s="1323"/>
      <c r="BC54" s="1323"/>
      <c r="BD54" s="1323"/>
      <c r="BE54" s="1323"/>
      <c r="BF54" s="1323"/>
      <c r="BG54" s="1323"/>
      <c r="BH54" s="1323"/>
      <c r="BI54" s="1323"/>
      <c r="BJ54" s="1323"/>
      <c r="BK54" s="1323"/>
      <c r="BL54" s="1323"/>
      <c r="BM54" s="1323"/>
      <c r="BN54" s="1323"/>
      <c r="BO54" s="1323"/>
      <c r="BP54" s="1305"/>
      <c r="BQ54" s="1305"/>
      <c r="BR54" s="1305"/>
      <c r="BS54" s="1305"/>
      <c r="BT54" s="1305"/>
      <c r="BU54" s="1305"/>
      <c r="BV54" s="1305"/>
      <c r="BW54" s="1305"/>
      <c r="BX54" s="1305"/>
      <c r="BY54" s="1305"/>
      <c r="BZ54" s="1305"/>
      <c r="CA54" s="1305"/>
      <c r="CB54" s="1305"/>
      <c r="CC54" s="1305"/>
      <c r="CD54" s="1305"/>
      <c r="CE54" s="1305"/>
      <c r="CF54" s="1305"/>
      <c r="CG54" s="1305"/>
      <c r="CH54" s="1305"/>
      <c r="CI54" s="1305"/>
      <c r="CJ54" s="1305"/>
      <c r="CK54" s="1305"/>
      <c r="CL54" s="1305"/>
      <c r="CM54" s="1305"/>
      <c r="CN54" s="1305"/>
      <c r="CO54" s="1305"/>
      <c r="CP54" s="1305"/>
      <c r="CQ54" s="1305"/>
      <c r="CR54" s="1305"/>
      <c r="CS54" s="1305"/>
      <c r="CT54" s="1305"/>
      <c r="CU54" s="1305"/>
      <c r="CV54" s="1305"/>
      <c r="CW54" s="1305"/>
      <c r="CX54" s="1305"/>
      <c r="CY54" s="1305"/>
      <c r="CZ54" s="1305"/>
      <c r="DA54" s="1305"/>
      <c r="DB54" s="1305"/>
      <c r="DC54" s="1305"/>
    </row>
    <row r="55" spans="1:109">
      <c r="A55" s="402"/>
      <c r="B55" s="394"/>
      <c r="G55" s="1316"/>
      <c r="H55" s="1316"/>
      <c r="I55" s="1316"/>
      <c r="J55" s="1316"/>
      <c r="K55" s="1322"/>
      <c r="L55" s="1322"/>
      <c r="M55" s="1322"/>
      <c r="N55" s="1322"/>
      <c r="AN55" s="1320" t="s">
        <v>589</v>
      </c>
      <c r="AO55" s="1320"/>
      <c r="AP55" s="1320"/>
      <c r="AQ55" s="1320"/>
      <c r="AR55" s="1320"/>
      <c r="AS55" s="1320"/>
      <c r="AT55" s="1320"/>
      <c r="AU55" s="1320"/>
      <c r="AV55" s="1320"/>
      <c r="AW55" s="1320"/>
      <c r="AX55" s="1320"/>
      <c r="AY55" s="1320"/>
      <c r="AZ55" s="1320"/>
      <c r="BA55" s="1320"/>
      <c r="BB55" s="1323" t="s">
        <v>587</v>
      </c>
      <c r="BC55" s="1323"/>
      <c r="BD55" s="1323"/>
      <c r="BE55" s="1323"/>
      <c r="BF55" s="1323"/>
      <c r="BG55" s="1323"/>
      <c r="BH55" s="1323"/>
      <c r="BI55" s="1323"/>
      <c r="BJ55" s="1323"/>
      <c r="BK55" s="1323"/>
      <c r="BL55" s="1323"/>
      <c r="BM55" s="1323"/>
      <c r="BN55" s="1323"/>
      <c r="BO55" s="1323"/>
      <c r="BP55" s="1315"/>
      <c r="BQ55" s="1305"/>
      <c r="BR55" s="1305"/>
      <c r="BS55" s="1305"/>
      <c r="BT55" s="1305"/>
      <c r="BU55" s="1305"/>
      <c r="BV55" s="1305"/>
      <c r="BW55" s="1305"/>
      <c r="BX55" s="1305">
        <v>0</v>
      </c>
      <c r="BY55" s="1305"/>
      <c r="BZ55" s="1305"/>
      <c r="CA55" s="1305"/>
      <c r="CB55" s="1305"/>
      <c r="CC55" s="1305"/>
      <c r="CD55" s="1305"/>
      <c r="CE55" s="1305"/>
      <c r="CF55" s="1305">
        <v>0</v>
      </c>
      <c r="CG55" s="1305"/>
      <c r="CH55" s="1305"/>
      <c r="CI55" s="1305"/>
      <c r="CJ55" s="1305"/>
      <c r="CK55" s="1305"/>
      <c r="CL55" s="1305"/>
      <c r="CM55" s="1305"/>
      <c r="CN55" s="1305">
        <v>0</v>
      </c>
      <c r="CO55" s="1305"/>
      <c r="CP55" s="1305"/>
      <c r="CQ55" s="1305"/>
      <c r="CR55" s="1305"/>
      <c r="CS55" s="1305"/>
      <c r="CT55" s="1305"/>
      <c r="CU55" s="1305"/>
      <c r="CV55" s="1315"/>
      <c r="CW55" s="1305"/>
      <c r="CX55" s="1305"/>
      <c r="CY55" s="1305"/>
      <c r="CZ55" s="1305"/>
      <c r="DA55" s="1305"/>
      <c r="DB55" s="1305"/>
      <c r="DC55" s="1305"/>
    </row>
    <row r="56" spans="1:109">
      <c r="A56" s="402"/>
      <c r="B56" s="394"/>
      <c r="G56" s="1316"/>
      <c r="H56" s="1316"/>
      <c r="I56" s="1316"/>
      <c r="J56" s="1316"/>
      <c r="K56" s="1322"/>
      <c r="L56" s="1322"/>
      <c r="M56" s="1322"/>
      <c r="N56" s="1322"/>
      <c r="AN56" s="1320"/>
      <c r="AO56" s="1320"/>
      <c r="AP56" s="1320"/>
      <c r="AQ56" s="1320"/>
      <c r="AR56" s="1320"/>
      <c r="AS56" s="1320"/>
      <c r="AT56" s="1320"/>
      <c r="AU56" s="1320"/>
      <c r="AV56" s="1320"/>
      <c r="AW56" s="1320"/>
      <c r="AX56" s="1320"/>
      <c r="AY56" s="1320"/>
      <c r="AZ56" s="1320"/>
      <c r="BA56" s="1320"/>
      <c r="BB56" s="1323"/>
      <c r="BC56" s="1323"/>
      <c r="BD56" s="1323"/>
      <c r="BE56" s="1323"/>
      <c r="BF56" s="1323"/>
      <c r="BG56" s="1323"/>
      <c r="BH56" s="1323"/>
      <c r="BI56" s="1323"/>
      <c r="BJ56" s="1323"/>
      <c r="BK56" s="1323"/>
      <c r="BL56" s="1323"/>
      <c r="BM56" s="1323"/>
      <c r="BN56" s="1323"/>
      <c r="BO56" s="1323"/>
      <c r="BP56" s="1305"/>
      <c r="BQ56" s="1305"/>
      <c r="BR56" s="1305"/>
      <c r="BS56" s="1305"/>
      <c r="BT56" s="1305"/>
      <c r="BU56" s="1305"/>
      <c r="BV56" s="1305"/>
      <c r="BW56" s="1305"/>
      <c r="BX56" s="1305"/>
      <c r="BY56" s="1305"/>
      <c r="BZ56" s="1305"/>
      <c r="CA56" s="1305"/>
      <c r="CB56" s="1305"/>
      <c r="CC56" s="1305"/>
      <c r="CD56" s="1305"/>
      <c r="CE56" s="1305"/>
      <c r="CF56" s="1305"/>
      <c r="CG56" s="1305"/>
      <c r="CH56" s="1305"/>
      <c r="CI56" s="1305"/>
      <c r="CJ56" s="1305"/>
      <c r="CK56" s="1305"/>
      <c r="CL56" s="1305"/>
      <c r="CM56" s="1305"/>
      <c r="CN56" s="1305"/>
      <c r="CO56" s="1305"/>
      <c r="CP56" s="1305"/>
      <c r="CQ56" s="1305"/>
      <c r="CR56" s="1305"/>
      <c r="CS56" s="1305"/>
      <c r="CT56" s="1305"/>
      <c r="CU56" s="1305"/>
      <c r="CV56" s="1305"/>
      <c r="CW56" s="1305"/>
      <c r="CX56" s="1305"/>
      <c r="CY56" s="1305"/>
      <c r="CZ56" s="1305"/>
      <c r="DA56" s="1305"/>
      <c r="DB56" s="1305"/>
      <c r="DC56" s="1305"/>
    </row>
    <row r="57" spans="1:109" s="402" customFormat="1">
      <c r="B57" s="406"/>
      <c r="G57" s="1316"/>
      <c r="H57" s="1316"/>
      <c r="I57" s="1325"/>
      <c r="J57" s="1325"/>
      <c r="K57" s="1322"/>
      <c r="L57" s="1322"/>
      <c r="M57" s="1322"/>
      <c r="N57" s="1322"/>
      <c r="AM57" s="387"/>
      <c r="AN57" s="1320"/>
      <c r="AO57" s="1320"/>
      <c r="AP57" s="1320"/>
      <c r="AQ57" s="1320"/>
      <c r="AR57" s="1320"/>
      <c r="AS57" s="1320"/>
      <c r="AT57" s="1320"/>
      <c r="AU57" s="1320"/>
      <c r="AV57" s="1320"/>
      <c r="AW57" s="1320"/>
      <c r="AX57" s="1320"/>
      <c r="AY57" s="1320"/>
      <c r="AZ57" s="1320"/>
      <c r="BA57" s="1320"/>
      <c r="BB57" s="1323" t="s">
        <v>588</v>
      </c>
      <c r="BC57" s="1323"/>
      <c r="BD57" s="1323"/>
      <c r="BE57" s="1323"/>
      <c r="BF57" s="1323"/>
      <c r="BG57" s="1323"/>
      <c r="BH57" s="1323"/>
      <c r="BI57" s="1323"/>
      <c r="BJ57" s="1323"/>
      <c r="BK57" s="1323"/>
      <c r="BL57" s="1323"/>
      <c r="BM57" s="1323"/>
      <c r="BN57" s="1323"/>
      <c r="BO57" s="1323"/>
      <c r="BP57" s="1315"/>
      <c r="BQ57" s="1305"/>
      <c r="BR57" s="1305"/>
      <c r="BS57" s="1305"/>
      <c r="BT57" s="1305"/>
      <c r="BU57" s="1305"/>
      <c r="BV57" s="1305"/>
      <c r="BW57" s="1305"/>
      <c r="BX57" s="1305">
        <v>54.2</v>
      </c>
      <c r="BY57" s="1305"/>
      <c r="BZ57" s="1305"/>
      <c r="CA57" s="1305"/>
      <c r="CB57" s="1305"/>
      <c r="CC57" s="1305"/>
      <c r="CD57" s="1305"/>
      <c r="CE57" s="1305"/>
      <c r="CF57" s="1305">
        <v>56.3</v>
      </c>
      <c r="CG57" s="1305"/>
      <c r="CH57" s="1305"/>
      <c r="CI57" s="1305"/>
      <c r="CJ57" s="1305"/>
      <c r="CK57" s="1305"/>
      <c r="CL57" s="1305"/>
      <c r="CM57" s="1305"/>
      <c r="CN57" s="1305">
        <v>57.6</v>
      </c>
      <c r="CO57" s="1305"/>
      <c r="CP57" s="1305"/>
      <c r="CQ57" s="1305"/>
      <c r="CR57" s="1305"/>
      <c r="CS57" s="1305"/>
      <c r="CT57" s="1305"/>
      <c r="CU57" s="1305"/>
      <c r="CV57" s="1315"/>
      <c r="CW57" s="1305"/>
      <c r="CX57" s="1305"/>
      <c r="CY57" s="1305"/>
      <c r="CZ57" s="1305"/>
      <c r="DA57" s="1305"/>
      <c r="DB57" s="1305"/>
      <c r="DC57" s="1305"/>
      <c r="DD57" s="407"/>
      <c r="DE57" s="406"/>
    </row>
    <row r="58" spans="1:109" s="402" customFormat="1">
      <c r="A58" s="387"/>
      <c r="B58" s="406"/>
      <c r="G58" s="1316"/>
      <c r="H58" s="1316"/>
      <c r="I58" s="1325"/>
      <c r="J58" s="1325"/>
      <c r="K58" s="1322"/>
      <c r="L58" s="1322"/>
      <c r="M58" s="1322"/>
      <c r="N58" s="1322"/>
      <c r="AM58" s="387"/>
      <c r="AN58" s="1320"/>
      <c r="AO58" s="1320"/>
      <c r="AP58" s="1320"/>
      <c r="AQ58" s="1320"/>
      <c r="AR58" s="1320"/>
      <c r="AS58" s="1320"/>
      <c r="AT58" s="1320"/>
      <c r="AU58" s="1320"/>
      <c r="AV58" s="1320"/>
      <c r="AW58" s="1320"/>
      <c r="AX58" s="1320"/>
      <c r="AY58" s="1320"/>
      <c r="AZ58" s="1320"/>
      <c r="BA58" s="1320"/>
      <c r="BB58" s="1323"/>
      <c r="BC58" s="1323"/>
      <c r="BD58" s="1323"/>
      <c r="BE58" s="1323"/>
      <c r="BF58" s="1323"/>
      <c r="BG58" s="1323"/>
      <c r="BH58" s="1323"/>
      <c r="BI58" s="1323"/>
      <c r="BJ58" s="1323"/>
      <c r="BK58" s="1323"/>
      <c r="BL58" s="1323"/>
      <c r="BM58" s="1323"/>
      <c r="BN58" s="1323"/>
      <c r="BO58" s="1323"/>
      <c r="BP58" s="1305"/>
      <c r="BQ58" s="1305"/>
      <c r="BR58" s="1305"/>
      <c r="BS58" s="1305"/>
      <c r="BT58" s="1305"/>
      <c r="BU58" s="1305"/>
      <c r="BV58" s="1305"/>
      <c r="BW58" s="1305"/>
      <c r="BX58" s="1305"/>
      <c r="BY58" s="1305"/>
      <c r="BZ58" s="1305"/>
      <c r="CA58" s="1305"/>
      <c r="CB58" s="1305"/>
      <c r="CC58" s="1305"/>
      <c r="CD58" s="1305"/>
      <c r="CE58" s="1305"/>
      <c r="CF58" s="1305"/>
      <c r="CG58" s="1305"/>
      <c r="CH58" s="1305"/>
      <c r="CI58" s="1305"/>
      <c r="CJ58" s="1305"/>
      <c r="CK58" s="1305"/>
      <c r="CL58" s="1305"/>
      <c r="CM58" s="1305"/>
      <c r="CN58" s="1305"/>
      <c r="CO58" s="1305"/>
      <c r="CP58" s="1305"/>
      <c r="CQ58" s="1305"/>
      <c r="CR58" s="1305"/>
      <c r="CS58" s="1305"/>
      <c r="CT58" s="1305"/>
      <c r="CU58" s="1305"/>
      <c r="CV58" s="1305"/>
      <c r="CW58" s="1305"/>
      <c r="CX58" s="1305"/>
      <c r="CY58" s="1305"/>
      <c r="CZ58" s="1305"/>
      <c r="DA58" s="1305"/>
      <c r="DB58" s="1305"/>
      <c r="DC58" s="1305"/>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590</v>
      </c>
    </row>
    <row r="64" spans="1:109">
      <c r="B64" s="394"/>
      <c r="G64" s="401"/>
      <c r="I64" s="414"/>
      <c r="J64" s="414"/>
      <c r="K64" s="414"/>
      <c r="L64" s="414"/>
      <c r="M64" s="414"/>
      <c r="N64" s="415"/>
      <c r="AM64" s="401"/>
      <c r="AN64" s="401" t="s">
        <v>584</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c r="B65" s="394"/>
      <c r="AN65" s="1306" t="s">
        <v>595</v>
      </c>
      <c r="AO65" s="1307"/>
      <c r="AP65" s="1307"/>
      <c r="AQ65" s="1307"/>
      <c r="AR65" s="1307"/>
      <c r="AS65" s="1307"/>
      <c r="AT65" s="1307"/>
      <c r="AU65" s="1307"/>
      <c r="AV65" s="1307"/>
      <c r="AW65" s="1307"/>
      <c r="AX65" s="1307"/>
      <c r="AY65" s="1307"/>
      <c r="AZ65" s="1307"/>
      <c r="BA65" s="1307"/>
      <c r="BB65" s="1307"/>
      <c r="BC65" s="1307"/>
      <c r="BD65" s="1307"/>
      <c r="BE65" s="1307"/>
      <c r="BF65" s="1307"/>
      <c r="BG65" s="1307"/>
      <c r="BH65" s="1307"/>
      <c r="BI65" s="1307"/>
      <c r="BJ65" s="1307"/>
      <c r="BK65" s="1307"/>
      <c r="BL65" s="1307"/>
      <c r="BM65" s="1307"/>
      <c r="BN65" s="1307"/>
      <c r="BO65" s="1307"/>
      <c r="BP65" s="1307"/>
      <c r="BQ65" s="1307"/>
      <c r="BR65" s="1307"/>
      <c r="BS65" s="1307"/>
      <c r="BT65" s="1307"/>
      <c r="BU65" s="1307"/>
      <c r="BV65" s="1307"/>
      <c r="BW65" s="1307"/>
      <c r="BX65" s="1307"/>
      <c r="BY65" s="1307"/>
      <c r="BZ65" s="1307"/>
      <c r="CA65" s="1307"/>
      <c r="CB65" s="1307"/>
      <c r="CC65" s="1307"/>
      <c r="CD65" s="1307"/>
      <c r="CE65" s="1307"/>
      <c r="CF65" s="1307"/>
      <c r="CG65" s="1307"/>
      <c r="CH65" s="1307"/>
      <c r="CI65" s="1307"/>
      <c r="CJ65" s="1307"/>
      <c r="CK65" s="1307"/>
      <c r="CL65" s="1307"/>
      <c r="CM65" s="1307"/>
      <c r="CN65" s="1307"/>
      <c r="CO65" s="1307"/>
      <c r="CP65" s="1307"/>
      <c r="CQ65" s="1307"/>
      <c r="CR65" s="1307"/>
      <c r="CS65" s="1307"/>
      <c r="CT65" s="1307"/>
      <c r="CU65" s="1307"/>
      <c r="CV65" s="1307"/>
      <c r="CW65" s="1307"/>
      <c r="CX65" s="1307"/>
      <c r="CY65" s="1307"/>
      <c r="CZ65" s="1307"/>
      <c r="DA65" s="1307"/>
      <c r="DB65" s="1307"/>
      <c r="DC65" s="1308"/>
    </row>
    <row r="66" spans="2:107">
      <c r="B66" s="394"/>
      <c r="AN66" s="1309"/>
      <c r="AO66" s="1310"/>
      <c r="AP66" s="1310"/>
      <c r="AQ66" s="1310"/>
      <c r="AR66" s="1310"/>
      <c r="AS66" s="1310"/>
      <c r="AT66" s="1310"/>
      <c r="AU66" s="1310"/>
      <c r="AV66" s="1310"/>
      <c r="AW66" s="1310"/>
      <c r="AX66" s="1310"/>
      <c r="AY66" s="1310"/>
      <c r="AZ66" s="1310"/>
      <c r="BA66" s="1310"/>
      <c r="BB66" s="1310"/>
      <c r="BC66" s="1310"/>
      <c r="BD66" s="1310"/>
      <c r="BE66" s="1310"/>
      <c r="BF66" s="1310"/>
      <c r="BG66" s="1310"/>
      <c r="BH66" s="1310"/>
      <c r="BI66" s="1310"/>
      <c r="BJ66" s="1310"/>
      <c r="BK66" s="1310"/>
      <c r="BL66" s="1310"/>
      <c r="BM66" s="1310"/>
      <c r="BN66" s="1310"/>
      <c r="BO66" s="1310"/>
      <c r="BP66" s="1310"/>
      <c r="BQ66" s="1310"/>
      <c r="BR66" s="1310"/>
      <c r="BS66" s="1310"/>
      <c r="BT66" s="1310"/>
      <c r="BU66" s="1310"/>
      <c r="BV66" s="1310"/>
      <c r="BW66" s="1310"/>
      <c r="BX66" s="1310"/>
      <c r="BY66" s="1310"/>
      <c r="BZ66" s="1310"/>
      <c r="CA66" s="1310"/>
      <c r="CB66" s="1310"/>
      <c r="CC66" s="1310"/>
      <c r="CD66" s="1310"/>
      <c r="CE66" s="1310"/>
      <c r="CF66" s="1310"/>
      <c r="CG66" s="1310"/>
      <c r="CH66" s="1310"/>
      <c r="CI66" s="1310"/>
      <c r="CJ66" s="1310"/>
      <c r="CK66" s="1310"/>
      <c r="CL66" s="1310"/>
      <c r="CM66" s="1310"/>
      <c r="CN66" s="1310"/>
      <c r="CO66" s="1310"/>
      <c r="CP66" s="1310"/>
      <c r="CQ66" s="1310"/>
      <c r="CR66" s="1310"/>
      <c r="CS66" s="1310"/>
      <c r="CT66" s="1310"/>
      <c r="CU66" s="1310"/>
      <c r="CV66" s="1310"/>
      <c r="CW66" s="1310"/>
      <c r="CX66" s="1310"/>
      <c r="CY66" s="1310"/>
      <c r="CZ66" s="1310"/>
      <c r="DA66" s="1310"/>
      <c r="DB66" s="1310"/>
      <c r="DC66" s="1311"/>
    </row>
    <row r="67" spans="2:107">
      <c r="B67" s="394"/>
      <c r="AN67" s="1309"/>
      <c r="AO67" s="1310"/>
      <c r="AP67" s="1310"/>
      <c r="AQ67" s="1310"/>
      <c r="AR67" s="1310"/>
      <c r="AS67" s="1310"/>
      <c r="AT67" s="1310"/>
      <c r="AU67" s="1310"/>
      <c r="AV67" s="1310"/>
      <c r="AW67" s="1310"/>
      <c r="AX67" s="1310"/>
      <c r="AY67" s="1310"/>
      <c r="AZ67" s="1310"/>
      <c r="BA67" s="1310"/>
      <c r="BB67" s="1310"/>
      <c r="BC67" s="1310"/>
      <c r="BD67" s="1310"/>
      <c r="BE67" s="1310"/>
      <c r="BF67" s="1310"/>
      <c r="BG67" s="1310"/>
      <c r="BH67" s="1310"/>
      <c r="BI67" s="1310"/>
      <c r="BJ67" s="1310"/>
      <c r="BK67" s="1310"/>
      <c r="BL67" s="1310"/>
      <c r="BM67" s="1310"/>
      <c r="BN67" s="1310"/>
      <c r="BO67" s="1310"/>
      <c r="BP67" s="1310"/>
      <c r="BQ67" s="1310"/>
      <c r="BR67" s="1310"/>
      <c r="BS67" s="1310"/>
      <c r="BT67" s="1310"/>
      <c r="BU67" s="1310"/>
      <c r="BV67" s="1310"/>
      <c r="BW67" s="1310"/>
      <c r="BX67" s="1310"/>
      <c r="BY67" s="1310"/>
      <c r="BZ67" s="1310"/>
      <c r="CA67" s="1310"/>
      <c r="CB67" s="1310"/>
      <c r="CC67" s="1310"/>
      <c r="CD67" s="1310"/>
      <c r="CE67" s="1310"/>
      <c r="CF67" s="1310"/>
      <c r="CG67" s="1310"/>
      <c r="CH67" s="1310"/>
      <c r="CI67" s="1310"/>
      <c r="CJ67" s="1310"/>
      <c r="CK67" s="1310"/>
      <c r="CL67" s="1310"/>
      <c r="CM67" s="1310"/>
      <c r="CN67" s="1310"/>
      <c r="CO67" s="1310"/>
      <c r="CP67" s="1310"/>
      <c r="CQ67" s="1310"/>
      <c r="CR67" s="1310"/>
      <c r="CS67" s="1310"/>
      <c r="CT67" s="1310"/>
      <c r="CU67" s="1310"/>
      <c r="CV67" s="1310"/>
      <c r="CW67" s="1310"/>
      <c r="CX67" s="1310"/>
      <c r="CY67" s="1310"/>
      <c r="CZ67" s="1310"/>
      <c r="DA67" s="1310"/>
      <c r="DB67" s="1310"/>
      <c r="DC67" s="1311"/>
    </row>
    <row r="68" spans="2:107">
      <c r="B68" s="394"/>
      <c r="AN68" s="1309"/>
      <c r="AO68" s="1310"/>
      <c r="AP68" s="1310"/>
      <c r="AQ68" s="1310"/>
      <c r="AR68" s="1310"/>
      <c r="AS68" s="1310"/>
      <c r="AT68" s="1310"/>
      <c r="AU68" s="1310"/>
      <c r="AV68" s="1310"/>
      <c r="AW68" s="1310"/>
      <c r="AX68" s="1310"/>
      <c r="AY68" s="1310"/>
      <c r="AZ68" s="1310"/>
      <c r="BA68" s="1310"/>
      <c r="BB68" s="1310"/>
      <c r="BC68" s="1310"/>
      <c r="BD68" s="1310"/>
      <c r="BE68" s="1310"/>
      <c r="BF68" s="1310"/>
      <c r="BG68" s="1310"/>
      <c r="BH68" s="1310"/>
      <c r="BI68" s="1310"/>
      <c r="BJ68" s="1310"/>
      <c r="BK68" s="1310"/>
      <c r="BL68" s="1310"/>
      <c r="BM68" s="1310"/>
      <c r="BN68" s="1310"/>
      <c r="BO68" s="1310"/>
      <c r="BP68" s="1310"/>
      <c r="BQ68" s="1310"/>
      <c r="BR68" s="1310"/>
      <c r="BS68" s="1310"/>
      <c r="BT68" s="1310"/>
      <c r="BU68" s="1310"/>
      <c r="BV68" s="1310"/>
      <c r="BW68" s="1310"/>
      <c r="BX68" s="1310"/>
      <c r="BY68" s="1310"/>
      <c r="BZ68" s="1310"/>
      <c r="CA68" s="1310"/>
      <c r="CB68" s="1310"/>
      <c r="CC68" s="1310"/>
      <c r="CD68" s="1310"/>
      <c r="CE68" s="1310"/>
      <c r="CF68" s="1310"/>
      <c r="CG68" s="1310"/>
      <c r="CH68" s="1310"/>
      <c r="CI68" s="1310"/>
      <c r="CJ68" s="1310"/>
      <c r="CK68" s="1310"/>
      <c r="CL68" s="1310"/>
      <c r="CM68" s="1310"/>
      <c r="CN68" s="1310"/>
      <c r="CO68" s="1310"/>
      <c r="CP68" s="1310"/>
      <c r="CQ68" s="1310"/>
      <c r="CR68" s="1310"/>
      <c r="CS68" s="1310"/>
      <c r="CT68" s="1310"/>
      <c r="CU68" s="1310"/>
      <c r="CV68" s="1310"/>
      <c r="CW68" s="1310"/>
      <c r="CX68" s="1310"/>
      <c r="CY68" s="1310"/>
      <c r="CZ68" s="1310"/>
      <c r="DA68" s="1310"/>
      <c r="DB68" s="1310"/>
      <c r="DC68" s="1311"/>
    </row>
    <row r="69" spans="2:107">
      <c r="B69" s="394"/>
      <c r="AN69" s="1312"/>
      <c r="AO69" s="1313"/>
      <c r="AP69" s="1313"/>
      <c r="AQ69" s="1313"/>
      <c r="AR69" s="1313"/>
      <c r="AS69" s="1313"/>
      <c r="AT69" s="1313"/>
      <c r="AU69" s="1313"/>
      <c r="AV69" s="1313"/>
      <c r="AW69" s="1313"/>
      <c r="AX69" s="1313"/>
      <c r="AY69" s="1313"/>
      <c r="AZ69" s="1313"/>
      <c r="BA69" s="1313"/>
      <c r="BB69" s="1313"/>
      <c r="BC69" s="1313"/>
      <c r="BD69" s="1313"/>
      <c r="BE69" s="1313"/>
      <c r="BF69" s="1313"/>
      <c r="BG69" s="1313"/>
      <c r="BH69" s="1313"/>
      <c r="BI69" s="1313"/>
      <c r="BJ69" s="1313"/>
      <c r="BK69" s="1313"/>
      <c r="BL69" s="1313"/>
      <c r="BM69" s="1313"/>
      <c r="BN69" s="1313"/>
      <c r="BO69" s="1313"/>
      <c r="BP69" s="1313"/>
      <c r="BQ69" s="1313"/>
      <c r="BR69" s="1313"/>
      <c r="BS69" s="1313"/>
      <c r="BT69" s="1313"/>
      <c r="BU69" s="1313"/>
      <c r="BV69" s="1313"/>
      <c r="BW69" s="1313"/>
      <c r="BX69" s="1313"/>
      <c r="BY69" s="1313"/>
      <c r="BZ69" s="1313"/>
      <c r="CA69" s="1313"/>
      <c r="CB69" s="1313"/>
      <c r="CC69" s="1313"/>
      <c r="CD69" s="1313"/>
      <c r="CE69" s="1313"/>
      <c r="CF69" s="1313"/>
      <c r="CG69" s="1313"/>
      <c r="CH69" s="1313"/>
      <c r="CI69" s="1313"/>
      <c r="CJ69" s="1313"/>
      <c r="CK69" s="1313"/>
      <c r="CL69" s="1313"/>
      <c r="CM69" s="1313"/>
      <c r="CN69" s="1313"/>
      <c r="CO69" s="1313"/>
      <c r="CP69" s="1313"/>
      <c r="CQ69" s="1313"/>
      <c r="CR69" s="1313"/>
      <c r="CS69" s="1313"/>
      <c r="CT69" s="1313"/>
      <c r="CU69" s="1313"/>
      <c r="CV69" s="1313"/>
      <c r="CW69" s="1313"/>
      <c r="CX69" s="1313"/>
      <c r="CY69" s="1313"/>
      <c r="CZ69" s="1313"/>
      <c r="DA69" s="1313"/>
      <c r="DB69" s="1313"/>
      <c r="DC69" s="1314"/>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585</v>
      </c>
    </row>
    <row r="72" spans="2:107">
      <c r="B72" s="394"/>
      <c r="G72" s="1316"/>
      <c r="H72" s="1316"/>
      <c r="I72" s="1316"/>
      <c r="J72" s="1316"/>
      <c r="K72" s="404"/>
      <c r="L72" s="404"/>
      <c r="M72" s="405"/>
      <c r="N72" s="405"/>
      <c r="AN72" s="1317"/>
      <c r="AO72" s="1318"/>
      <c r="AP72" s="1318"/>
      <c r="AQ72" s="1318"/>
      <c r="AR72" s="1318"/>
      <c r="AS72" s="1318"/>
      <c r="AT72" s="1318"/>
      <c r="AU72" s="1318"/>
      <c r="AV72" s="1318"/>
      <c r="AW72" s="1318"/>
      <c r="AX72" s="1318"/>
      <c r="AY72" s="1318"/>
      <c r="AZ72" s="1318"/>
      <c r="BA72" s="1318"/>
      <c r="BB72" s="1318"/>
      <c r="BC72" s="1318"/>
      <c r="BD72" s="1318"/>
      <c r="BE72" s="1318"/>
      <c r="BF72" s="1318"/>
      <c r="BG72" s="1318"/>
      <c r="BH72" s="1318"/>
      <c r="BI72" s="1318"/>
      <c r="BJ72" s="1318"/>
      <c r="BK72" s="1318"/>
      <c r="BL72" s="1318"/>
      <c r="BM72" s="1318"/>
      <c r="BN72" s="1318"/>
      <c r="BO72" s="1319"/>
      <c r="BP72" s="1320" t="s">
        <v>537</v>
      </c>
      <c r="BQ72" s="1320"/>
      <c r="BR72" s="1320"/>
      <c r="BS72" s="1320"/>
      <c r="BT72" s="1320"/>
      <c r="BU72" s="1320"/>
      <c r="BV72" s="1320"/>
      <c r="BW72" s="1320"/>
      <c r="BX72" s="1320" t="s">
        <v>538</v>
      </c>
      <c r="BY72" s="1320"/>
      <c r="BZ72" s="1320"/>
      <c r="CA72" s="1320"/>
      <c r="CB72" s="1320"/>
      <c r="CC72" s="1320"/>
      <c r="CD72" s="1320"/>
      <c r="CE72" s="1320"/>
      <c r="CF72" s="1320" t="s">
        <v>539</v>
      </c>
      <c r="CG72" s="1320"/>
      <c r="CH72" s="1320"/>
      <c r="CI72" s="1320"/>
      <c r="CJ72" s="1320"/>
      <c r="CK72" s="1320"/>
      <c r="CL72" s="1320"/>
      <c r="CM72" s="1320"/>
      <c r="CN72" s="1320" t="s">
        <v>540</v>
      </c>
      <c r="CO72" s="1320"/>
      <c r="CP72" s="1320"/>
      <c r="CQ72" s="1320"/>
      <c r="CR72" s="1320"/>
      <c r="CS72" s="1320"/>
      <c r="CT72" s="1320"/>
      <c r="CU72" s="1320"/>
      <c r="CV72" s="1320" t="s">
        <v>541</v>
      </c>
      <c r="CW72" s="1320"/>
      <c r="CX72" s="1320"/>
      <c r="CY72" s="1320"/>
      <c r="CZ72" s="1320"/>
      <c r="DA72" s="1320"/>
      <c r="DB72" s="1320"/>
      <c r="DC72" s="1320"/>
    </row>
    <row r="73" spans="2:107">
      <c r="B73" s="394"/>
      <c r="G73" s="1321"/>
      <c r="H73" s="1321"/>
      <c r="I73" s="1321"/>
      <c r="J73" s="1321"/>
      <c r="K73" s="1326"/>
      <c r="L73" s="1326"/>
      <c r="M73" s="1326"/>
      <c r="N73" s="1326"/>
      <c r="AM73" s="403"/>
      <c r="AN73" s="1323" t="s">
        <v>586</v>
      </c>
      <c r="AO73" s="1323"/>
      <c r="AP73" s="1323"/>
      <c r="AQ73" s="1323"/>
      <c r="AR73" s="1323"/>
      <c r="AS73" s="1323"/>
      <c r="AT73" s="1323"/>
      <c r="AU73" s="1323"/>
      <c r="AV73" s="1323"/>
      <c r="AW73" s="1323"/>
      <c r="AX73" s="1323"/>
      <c r="AY73" s="1323"/>
      <c r="AZ73" s="1323"/>
      <c r="BA73" s="1323"/>
      <c r="BB73" s="1323" t="s">
        <v>587</v>
      </c>
      <c r="BC73" s="1323"/>
      <c r="BD73" s="1323"/>
      <c r="BE73" s="1323"/>
      <c r="BF73" s="1323"/>
      <c r="BG73" s="1323"/>
      <c r="BH73" s="1323"/>
      <c r="BI73" s="1323"/>
      <c r="BJ73" s="1323"/>
      <c r="BK73" s="1323"/>
      <c r="BL73" s="1323"/>
      <c r="BM73" s="1323"/>
      <c r="BN73" s="1323"/>
      <c r="BO73" s="1323"/>
      <c r="BP73" s="1305"/>
      <c r="BQ73" s="1305"/>
      <c r="BR73" s="1305"/>
      <c r="BS73" s="1305"/>
      <c r="BT73" s="1305"/>
      <c r="BU73" s="1305"/>
      <c r="BV73" s="1305"/>
      <c r="BW73" s="1305"/>
      <c r="BX73" s="1305"/>
      <c r="BY73" s="1305"/>
      <c r="BZ73" s="1305"/>
      <c r="CA73" s="1305"/>
      <c r="CB73" s="1305"/>
      <c r="CC73" s="1305"/>
      <c r="CD73" s="1305"/>
      <c r="CE73" s="1305"/>
      <c r="CF73" s="1305"/>
      <c r="CG73" s="1305"/>
      <c r="CH73" s="1305"/>
      <c r="CI73" s="1305"/>
      <c r="CJ73" s="1305"/>
      <c r="CK73" s="1305"/>
      <c r="CL73" s="1305"/>
      <c r="CM73" s="1305"/>
      <c r="CN73" s="1305"/>
      <c r="CO73" s="1305"/>
      <c r="CP73" s="1305"/>
      <c r="CQ73" s="1305"/>
      <c r="CR73" s="1305"/>
      <c r="CS73" s="1305"/>
      <c r="CT73" s="1305"/>
      <c r="CU73" s="1305"/>
      <c r="CV73" s="1305"/>
      <c r="CW73" s="1305"/>
      <c r="CX73" s="1305"/>
      <c r="CY73" s="1305"/>
      <c r="CZ73" s="1305"/>
      <c r="DA73" s="1305"/>
      <c r="DB73" s="1305"/>
      <c r="DC73" s="1305"/>
    </row>
    <row r="74" spans="2:107">
      <c r="B74" s="394"/>
      <c r="G74" s="1321"/>
      <c r="H74" s="1321"/>
      <c r="I74" s="1321"/>
      <c r="J74" s="1321"/>
      <c r="K74" s="1326"/>
      <c r="L74" s="1326"/>
      <c r="M74" s="1326"/>
      <c r="N74" s="1326"/>
      <c r="AM74" s="403"/>
      <c r="AN74" s="1323"/>
      <c r="AO74" s="1323"/>
      <c r="AP74" s="1323"/>
      <c r="AQ74" s="1323"/>
      <c r="AR74" s="1323"/>
      <c r="AS74" s="1323"/>
      <c r="AT74" s="1323"/>
      <c r="AU74" s="1323"/>
      <c r="AV74" s="1323"/>
      <c r="AW74" s="1323"/>
      <c r="AX74" s="1323"/>
      <c r="AY74" s="1323"/>
      <c r="AZ74" s="1323"/>
      <c r="BA74" s="1323"/>
      <c r="BB74" s="1323"/>
      <c r="BC74" s="1323"/>
      <c r="BD74" s="1323"/>
      <c r="BE74" s="1323"/>
      <c r="BF74" s="1323"/>
      <c r="BG74" s="1323"/>
      <c r="BH74" s="1323"/>
      <c r="BI74" s="1323"/>
      <c r="BJ74" s="1323"/>
      <c r="BK74" s="1323"/>
      <c r="BL74" s="1323"/>
      <c r="BM74" s="1323"/>
      <c r="BN74" s="1323"/>
      <c r="BO74" s="1323"/>
      <c r="BP74" s="1305"/>
      <c r="BQ74" s="1305"/>
      <c r="BR74" s="1305"/>
      <c r="BS74" s="1305"/>
      <c r="BT74" s="1305"/>
      <c r="BU74" s="1305"/>
      <c r="BV74" s="1305"/>
      <c r="BW74" s="1305"/>
      <c r="BX74" s="1305"/>
      <c r="BY74" s="1305"/>
      <c r="BZ74" s="1305"/>
      <c r="CA74" s="1305"/>
      <c r="CB74" s="1305"/>
      <c r="CC74" s="1305"/>
      <c r="CD74" s="1305"/>
      <c r="CE74" s="1305"/>
      <c r="CF74" s="1305"/>
      <c r="CG74" s="1305"/>
      <c r="CH74" s="1305"/>
      <c r="CI74" s="1305"/>
      <c r="CJ74" s="1305"/>
      <c r="CK74" s="1305"/>
      <c r="CL74" s="1305"/>
      <c r="CM74" s="1305"/>
      <c r="CN74" s="1305"/>
      <c r="CO74" s="1305"/>
      <c r="CP74" s="1305"/>
      <c r="CQ74" s="1305"/>
      <c r="CR74" s="1305"/>
      <c r="CS74" s="1305"/>
      <c r="CT74" s="1305"/>
      <c r="CU74" s="1305"/>
      <c r="CV74" s="1305"/>
      <c r="CW74" s="1305"/>
      <c r="CX74" s="1305"/>
      <c r="CY74" s="1305"/>
      <c r="CZ74" s="1305"/>
      <c r="DA74" s="1305"/>
      <c r="DB74" s="1305"/>
      <c r="DC74" s="1305"/>
    </row>
    <row r="75" spans="2:107">
      <c r="B75" s="394"/>
      <c r="G75" s="1321"/>
      <c r="H75" s="1321"/>
      <c r="I75" s="1316"/>
      <c r="J75" s="1316"/>
      <c r="K75" s="1322"/>
      <c r="L75" s="1322"/>
      <c r="M75" s="1322"/>
      <c r="N75" s="1322"/>
      <c r="AM75" s="403"/>
      <c r="AN75" s="1323"/>
      <c r="AO75" s="1323"/>
      <c r="AP75" s="1323"/>
      <c r="AQ75" s="1323"/>
      <c r="AR75" s="1323"/>
      <c r="AS75" s="1323"/>
      <c r="AT75" s="1323"/>
      <c r="AU75" s="1323"/>
      <c r="AV75" s="1323"/>
      <c r="AW75" s="1323"/>
      <c r="AX75" s="1323"/>
      <c r="AY75" s="1323"/>
      <c r="AZ75" s="1323"/>
      <c r="BA75" s="1323"/>
      <c r="BB75" s="1323" t="s">
        <v>591</v>
      </c>
      <c r="BC75" s="1323"/>
      <c r="BD75" s="1323"/>
      <c r="BE75" s="1323"/>
      <c r="BF75" s="1323"/>
      <c r="BG75" s="1323"/>
      <c r="BH75" s="1323"/>
      <c r="BI75" s="1323"/>
      <c r="BJ75" s="1323"/>
      <c r="BK75" s="1323"/>
      <c r="BL75" s="1323"/>
      <c r="BM75" s="1323"/>
      <c r="BN75" s="1323"/>
      <c r="BO75" s="1323"/>
      <c r="BP75" s="1305">
        <v>6.2</v>
      </c>
      <c r="BQ75" s="1305"/>
      <c r="BR75" s="1305"/>
      <c r="BS75" s="1305"/>
      <c r="BT75" s="1305"/>
      <c r="BU75" s="1305"/>
      <c r="BV75" s="1305"/>
      <c r="BW75" s="1305"/>
      <c r="BX75" s="1305">
        <v>7.6</v>
      </c>
      <c r="BY75" s="1305"/>
      <c r="BZ75" s="1305"/>
      <c r="CA75" s="1305"/>
      <c r="CB75" s="1305"/>
      <c r="CC75" s="1305"/>
      <c r="CD75" s="1305"/>
      <c r="CE75" s="1305"/>
      <c r="CF75" s="1305">
        <v>8.1999999999999993</v>
      </c>
      <c r="CG75" s="1305"/>
      <c r="CH75" s="1305"/>
      <c r="CI75" s="1305"/>
      <c r="CJ75" s="1305"/>
      <c r="CK75" s="1305"/>
      <c r="CL75" s="1305"/>
      <c r="CM75" s="1305"/>
      <c r="CN75" s="1305">
        <v>8</v>
      </c>
      <c r="CO75" s="1305"/>
      <c r="CP75" s="1305"/>
      <c r="CQ75" s="1305"/>
      <c r="CR75" s="1305"/>
      <c r="CS75" s="1305"/>
      <c r="CT75" s="1305"/>
      <c r="CU75" s="1305"/>
      <c r="CV75" s="1305">
        <v>8.5</v>
      </c>
      <c r="CW75" s="1305"/>
      <c r="CX75" s="1305"/>
      <c r="CY75" s="1305"/>
      <c r="CZ75" s="1305"/>
      <c r="DA75" s="1305"/>
      <c r="DB75" s="1305"/>
      <c r="DC75" s="1305"/>
    </row>
    <row r="76" spans="2:107">
      <c r="B76" s="394"/>
      <c r="G76" s="1321"/>
      <c r="H76" s="1321"/>
      <c r="I76" s="1316"/>
      <c r="J76" s="1316"/>
      <c r="K76" s="1322"/>
      <c r="L76" s="1322"/>
      <c r="M76" s="1322"/>
      <c r="N76" s="1322"/>
      <c r="AM76" s="403"/>
      <c r="AN76" s="1323"/>
      <c r="AO76" s="1323"/>
      <c r="AP76" s="1323"/>
      <c r="AQ76" s="1323"/>
      <c r="AR76" s="1323"/>
      <c r="AS76" s="1323"/>
      <c r="AT76" s="1323"/>
      <c r="AU76" s="1323"/>
      <c r="AV76" s="1323"/>
      <c r="AW76" s="1323"/>
      <c r="AX76" s="1323"/>
      <c r="AY76" s="1323"/>
      <c r="AZ76" s="1323"/>
      <c r="BA76" s="1323"/>
      <c r="BB76" s="1323"/>
      <c r="BC76" s="1323"/>
      <c r="BD76" s="1323"/>
      <c r="BE76" s="1323"/>
      <c r="BF76" s="1323"/>
      <c r="BG76" s="1323"/>
      <c r="BH76" s="1323"/>
      <c r="BI76" s="1323"/>
      <c r="BJ76" s="1323"/>
      <c r="BK76" s="1323"/>
      <c r="BL76" s="1323"/>
      <c r="BM76" s="1323"/>
      <c r="BN76" s="1323"/>
      <c r="BO76" s="1323"/>
      <c r="BP76" s="1305"/>
      <c r="BQ76" s="1305"/>
      <c r="BR76" s="1305"/>
      <c r="BS76" s="1305"/>
      <c r="BT76" s="1305"/>
      <c r="BU76" s="1305"/>
      <c r="BV76" s="1305"/>
      <c r="BW76" s="1305"/>
      <c r="BX76" s="1305"/>
      <c r="BY76" s="1305"/>
      <c r="BZ76" s="1305"/>
      <c r="CA76" s="1305"/>
      <c r="CB76" s="1305"/>
      <c r="CC76" s="1305"/>
      <c r="CD76" s="1305"/>
      <c r="CE76" s="1305"/>
      <c r="CF76" s="1305"/>
      <c r="CG76" s="1305"/>
      <c r="CH76" s="1305"/>
      <c r="CI76" s="1305"/>
      <c r="CJ76" s="1305"/>
      <c r="CK76" s="1305"/>
      <c r="CL76" s="1305"/>
      <c r="CM76" s="1305"/>
      <c r="CN76" s="1305"/>
      <c r="CO76" s="1305"/>
      <c r="CP76" s="1305"/>
      <c r="CQ76" s="1305"/>
      <c r="CR76" s="1305"/>
      <c r="CS76" s="1305"/>
      <c r="CT76" s="1305"/>
      <c r="CU76" s="1305"/>
      <c r="CV76" s="1305"/>
      <c r="CW76" s="1305"/>
      <c r="CX76" s="1305"/>
      <c r="CY76" s="1305"/>
      <c r="CZ76" s="1305"/>
      <c r="DA76" s="1305"/>
      <c r="DB76" s="1305"/>
      <c r="DC76" s="1305"/>
    </row>
    <row r="77" spans="2:107">
      <c r="B77" s="394"/>
      <c r="G77" s="1316"/>
      <c r="H77" s="1316"/>
      <c r="I77" s="1316"/>
      <c r="J77" s="1316"/>
      <c r="K77" s="1326"/>
      <c r="L77" s="1326"/>
      <c r="M77" s="1326"/>
      <c r="N77" s="1326"/>
      <c r="AN77" s="1320" t="s">
        <v>589</v>
      </c>
      <c r="AO77" s="1320"/>
      <c r="AP77" s="1320"/>
      <c r="AQ77" s="1320"/>
      <c r="AR77" s="1320"/>
      <c r="AS77" s="1320"/>
      <c r="AT77" s="1320"/>
      <c r="AU77" s="1320"/>
      <c r="AV77" s="1320"/>
      <c r="AW77" s="1320"/>
      <c r="AX77" s="1320"/>
      <c r="AY77" s="1320"/>
      <c r="AZ77" s="1320"/>
      <c r="BA77" s="1320"/>
      <c r="BB77" s="1323" t="s">
        <v>587</v>
      </c>
      <c r="BC77" s="1323"/>
      <c r="BD77" s="1323"/>
      <c r="BE77" s="1323"/>
      <c r="BF77" s="1323"/>
      <c r="BG77" s="1323"/>
      <c r="BH77" s="1323"/>
      <c r="BI77" s="1323"/>
      <c r="BJ77" s="1323"/>
      <c r="BK77" s="1323"/>
      <c r="BL77" s="1323"/>
      <c r="BM77" s="1323"/>
      <c r="BN77" s="1323"/>
      <c r="BO77" s="1323"/>
      <c r="BP77" s="1305">
        <v>0</v>
      </c>
      <c r="BQ77" s="1305"/>
      <c r="BR77" s="1305"/>
      <c r="BS77" s="1305"/>
      <c r="BT77" s="1305"/>
      <c r="BU77" s="1305"/>
      <c r="BV77" s="1305"/>
      <c r="BW77" s="1305"/>
      <c r="BX77" s="1305">
        <v>0</v>
      </c>
      <c r="BY77" s="1305"/>
      <c r="BZ77" s="1305"/>
      <c r="CA77" s="1305"/>
      <c r="CB77" s="1305"/>
      <c r="CC77" s="1305"/>
      <c r="CD77" s="1305"/>
      <c r="CE77" s="1305"/>
      <c r="CF77" s="1305">
        <v>0</v>
      </c>
      <c r="CG77" s="1305"/>
      <c r="CH77" s="1305"/>
      <c r="CI77" s="1305"/>
      <c r="CJ77" s="1305"/>
      <c r="CK77" s="1305"/>
      <c r="CL77" s="1305"/>
      <c r="CM77" s="1305"/>
      <c r="CN77" s="1305">
        <v>0</v>
      </c>
      <c r="CO77" s="1305"/>
      <c r="CP77" s="1305"/>
      <c r="CQ77" s="1305"/>
      <c r="CR77" s="1305"/>
      <c r="CS77" s="1305"/>
      <c r="CT77" s="1305"/>
      <c r="CU77" s="1305"/>
      <c r="CV77" s="1305">
        <v>0</v>
      </c>
      <c r="CW77" s="1305"/>
      <c r="CX77" s="1305"/>
      <c r="CY77" s="1305"/>
      <c r="CZ77" s="1305"/>
      <c r="DA77" s="1305"/>
      <c r="DB77" s="1305"/>
      <c r="DC77" s="1305"/>
    </row>
    <row r="78" spans="2:107">
      <c r="B78" s="394"/>
      <c r="G78" s="1316"/>
      <c r="H78" s="1316"/>
      <c r="I78" s="1316"/>
      <c r="J78" s="1316"/>
      <c r="K78" s="1326"/>
      <c r="L78" s="1326"/>
      <c r="M78" s="1326"/>
      <c r="N78" s="1326"/>
      <c r="AN78" s="1320"/>
      <c r="AO78" s="1320"/>
      <c r="AP78" s="1320"/>
      <c r="AQ78" s="1320"/>
      <c r="AR78" s="1320"/>
      <c r="AS78" s="1320"/>
      <c r="AT78" s="1320"/>
      <c r="AU78" s="1320"/>
      <c r="AV78" s="1320"/>
      <c r="AW78" s="1320"/>
      <c r="AX78" s="1320"/>
      <c r="AY78" s="1320"/>
      <c r="AZ78" s="1320"/>
      <c r="BA78" s="1320"/>
      <c r="BB78" s="1323"/>
      <c r="BC78" s="1323"/>
      <c r="BD78" s="1323"/>
      <c r="BE78" s="1323"/>
      <c r="BF78" s="1323"/>
      <c r="BG78" s="1323"/>
      <c r="BH78" s="1323"/>
      <c r="BI78" s="1323"/>
      <c r="BJ78" s="1323"/>
      <c r="BK78" s="1323"/>
      <c r="BL78" s="1323"/>
      <c r="BM78" s="1323"/>
      <c r="BN78" s="1323"/>
      <c r="BO78" s="1323"/>
      <c r="BP78" s="1305"/>
      <c r="BQ78" s="1305"/>
      <c r="BR78" s="1305"/>
      <c r="BS78" s="1305"/>
      <c r="BT78" s="1305"/>
      <c r="BU78" s="1305"/>
      <c r="BV78" s="1305"/>
      <c r="BW78" s="1305"/>
      <c r="BX78" s="1305"/>
      <c r="BY78" s="1305"/>
      <c r="BZ78" s="1305"/>
      <c r="CA78" s="1305"/>
      <c r="CB78" s="1305"/>
      <c r="CC78" s="1305"/>
      <c r="CD78" s="1305"/>
      <c r="CE78" s="1305"/>
      <c r="CF78" s="1305"/>
      <c r="CG78" s="1305"/>
      <c r="CH78" s="1305"/>
      <c r="CI78" s="1305"/>
      <c r="CJ78" s="1305"/>
      <c r="CK78" s="1305"/>
      <c r="CL78" s="1305"/>
      <c r="CM78" s="1305"/>
      <c r="CN78" s="1305"/>
      <c r="CO78" s="1305"/>
      <c r="CP78" s="1305"/>
      <c r="CQ78" s="1305"/>
      <c r="CR78" s="1305"/>
      <c r="CS78" s="1305"/>
      <c r="CT78" s="1305"/>
      <c r="CU78" s="1305"/>
      <c r="CV78" s="1305"/>
      <c r="CW78" s="1305"/>
      <c r="CX78" s="1305"/>
      <c r="CY78" s="1305"/>
      <c r="CZ78" s="1305"/>
      <c r="DA78" s="1305"/>
      <c r="DB78" s="1305"/>
      <c r="DC78" s="1305"/>
    </row>
    <row r="79" spans="2:107">
      <c r="B79" s="394"/>
      <c r="G79" s="1316"/>
      <c r="H79" s="1316"/>
      <c r="I79" s="1325"/>
      <c r="J79" s="1325"/>
      <c r="K79" s="1327"/>
      <c r="L79" s="1327"/>
      <c r="M79" s="1327"/>
      <c r="N79" s="1327"/>
      <c r="AN79" s="1320"/>
      <c r="AO79" s="1320"/>
      <c r="AP79" s="1320"/>
      <c r="AQ79" s="1320"/>
      <c r="AR79" s="1320"/>
      <c r="AS79" s="1320"/>
      <c r="AT79" s="1320"/>
      <c r="AU79" s="1320"/>
      <c r="AV79" s="1320"/>
      <c r="AW79" s="1320"/>
      <c r="AX79" s="1320"/>
      <c r="AY79" s="1320"/>
      <c r="AZ79" s="1320"/>
      <c r="BA79" s="1320"/>
      <c r="BB79" s="1323" t="s">
        <v>591</v>
      </c>
      <c r="BC79" s="1323"/>
      <c r="BD79" s="1323"/>
      <c r="BE79" s="1323"/>
      <c r="BF79" s="1323"/>
      <c r="BG79" s="1323"/>
      <c r="BH79" s="1323"/>
      <c r="BI79" s="1323"/>
      <c r="BJ79" s="1323"/>
      <c r="BK79" s="1323"/>
      <c r="BL79" s="1323"/>
      <c r="BM79" s="1323"/>
      <c r="BN79" s="1323"/>
      <c r="BO79" s="1323"/>
      <c r="BP79" s="1305">
        <v>8.1999999999999993</v>
      </c>
      <c r="BQ79" s="1305"/>
      <c r="BR79" s="1305"/>
      <c r="BS79" s="1305"/>
      <c r="BT79" s="1305"/>
      <c r="BU79" s="1305"/>
      <c r="BV79" s="1305"/>
      <c r="BW79" s="1305"/>
      <c r="BX79" s="1305">
        <v>7.8</v>
      </c>
      <c r="BY79" s="1305"/>
      <c r="BZ79" s="1305"/>
      <c r="CA79" s="1305"/>
      <c r="CB79" s="1305"/>
      <c r="CC79" s="1305"/>
      <c r="CD79" s="1305"/>
      <c r="CE79" s="1305"/>
      <c r="CF79" s="1305">
        <v>7.4</v>
      </c>
      <c r="CG79" s="1305"/>
      <c r="CH79" s="1305"/>
      <c r="CI79" s="1305"/>
      <c r="CJ79" s="1305"/>
      <c r="CK79" s="1305"/>
      <c r="CL79" s="1305"/>
      <c r="CM79" s="1305"/>
      <c r="CN79" s="1305">
        <v>7.1</v>
      </c>
      <c r="CO79" s="1305"/>
      <c r="CP79" s="1305"/>
      <c r="CQ79" s="1305"/>
      <c r="CR79" s="1305"/>
      <c r="CS79" s="1305"/>
      <c r="CT79" s="1305"/>
      <c r="CU79" s="1305"/>
      <c r="CV79" s="1305">
        <v>7.1</v>
      </c>
      <c r="CW79" s="1305"/>
      <c r="CX79" s="1305"/>
      <c r="CY79" s="1305"/>
      <c r="CZ79" s="1305"/>
      <c r="DA79" s="1305"/>
      <c r="DB79" s="1305"/>
      <c r="DC79" s="1305"/>
    </row>
    <row r="80" spans="2:107">
      <c r="B80" s="394"/>
      <c r="G80" s="1316"/>
      <c r="H80" s="1316"/>
      <c r="I80" s="1325"/>
      <c r="J80" s="1325"/>
      <c r="K80" s="1327"/>
      <c r="L80" s="1327"/>
      <c r="M80" s="1327"/>
      <c r="N80" s="1327"/>
      <c r="AN80" s="1320"/>
      <c r="AO80" s="1320"/>
      <c r="AP80" s="1320"/>
      <c r="AQ80" s="1320"/>
      <c r="AR80" s="1320"/>
      <c r="AS80" s="1320"/>
      <c r="AT80" s="1320"/>
      <c r="AU80" s="1320"/>
      <c r="AV80" s="1320"/>
      <c r="AW80" s="1320"/>
      <c r="AX80" s="1320"/>
      <c r="AY80" s="1320"/>
      <c r="AZ80" s="1320"/>
      <c r="BA80" s="1320"/>
      <c r="BB80" s="1323"/>
      <c r="BC80" s="1323"/>
      <c r="BD80" s="1323"/>
      <c r="BE80" s="1323"/>
      <c r="BF80" s="1323"/>
      <c r="BG80" s="1323"/>
      <c r="BH80" s="1323"/>
      <c r="BI80" s="1323"/>
      <c r="BJ80" s="1323"/>
      <c r="BK80" s="1323"/>
      <c r="BL80" s="1323"/>
      <c r="BM80" s="1323"/>
      <c r="BN80" s="1323"/>
      <c r="BO80" s="1323"/>
      <c r="BP80" s="1305"/>
      <c r="BQ80" s="1305"/>
      <c r="BR80" s="1305"/>
      <c r="BS80" s="1305"/>
      <c r="BT80" s="1305"/>
      <c r="BU80" s="1305"/>
      <c r="BV80" s="1305"/>
      <c r="BW80" s="1305"/>
      <c r="BX80" s="1305"/>
      <c r="BY80" s="1305"/>
      <c r="BZ80" s="1305"/>
      <c r="CA80" s="1305"/>
      <c r="CB80" s="1305"/>
      <c r="CC80" s="1305"/>
      <c r="CD80" s="1305"/>
      <c r="CE80" s="1305"/>
      <c r="CF80" s="1305"/>
      <c r="CG80" s="1305"/>
      <c r="CH80" s="1305"/>
      <c r="CI80" s="1305"/>
      <c r="CJ80" s="1305"/>
      <c r="CK80" s="1305"/>
      <c r="CL80" s="1305"/>
      <c r="CM80" s="1305"/>
      <c r="CN80" s="1305"/>
      <c r="CO80" s="1305"/>
      <c r="CP80" s="1305"/>
      <c r="CQ80" s="1305"/>
      <c r="CR80" s="1305"/>
      <c r="CS80" s="1305"/>
      <c r="CT80" s="1305"/>
      <c r="CU80" s="1305"/>
      <c r="CV80" s="1305"/>
      <c r="CW80" s="1305"/>
      <c r="CX80" s="1305"/>
      <c r="CY80" s="1305"/>
      <c r="CZ80" s="1305"/>
      <c r="DA80" s="1305"/>
      <c r="DB80" s="1305"/>
      <c r="DC80" s="1305"/>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8m4SSMUQcG4eC0+9mB+1egmdasLQpaIiDZif1Tp8J6OSc8GFo7VOEolDAXANlJX5Ysd7PEoYPAdN1x4G50gXLg==" saltValue="MoJ3FTFHJJPQ2riw3fAkq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592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CJ/EDJYJgJYbw64iPDLqIwXT4opbF2gpXmwTzg/UlrET4LL7jyQZqC5fdHm+hTmgD8dcCl4mXAhmZEPxPEzxUw==" saltValue="ZercEFpRKDx9peAoG+ma8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593</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aj/LINHqYoaBMP2XAl7yBwxKLtFlZhKhVdCJsvaPG4yHg9s8B3l2vORqTHzeBTJJxNGNmy/oTkzPkuaHgOTb/A==" saltValue="PYajN4yYLvYh36c4+1rQ5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534</v>
      </c>
      <c r="G2" s="156"/>
      <c r="H2" s="157"/>
    </row>
    <row r="3" spans="1:8">
      <c r="A3" s="153" t="s">
        <v>527</v>
      </c>
      <c r="B3" s="158"/>
      <c r="C3" s="159"/>
      <c r="D3" s="160">
        <v>1129431</v>
      </c>
      <c r="E3" s="161"/>
      <c r="F3" s="162">
        <v>333013</v>
      </c>
      <c r="G3" s="163"/>
      <c r="H3" s="164"/>
    </row>
    <row r="4" spans="1:8">
      <c r="A4" s="165"/>
      <c r="B4" s="166"/>
      <c r="C4" s="167"/>
      <c r="D4" s="168">
        <v>403952</v>
      </c>
      <c r="E4" s="169"/>
      <c r="F4" s="170">
        <v>126732</v>
      </c>
      <c r="G4" s="171"/>
      <c r="H4" s="172"/>
    </row>
    <row r="5" spans="1:8">
      <c r="A5" s="153" t="s">
        <v>529</v>
      </c>
      <c r="B5" s="158"/>
      <c r="C5" s="159"/>
      <c r="D5" s="160">
        <v>1851893</v>
      </c>
      <c r="E5" s="161"/>
      <c r="F5" s="162">
        <v>280458</v>
      </c>
      <c r="G5" s="163"/>
      <c r="H5" s="164"/>
    </row>
    <row r="6" spans="1:8">
      <c r="A6" s="165"/>
      <c r="B6" s="166"/>
      <c r="C6" s="167"/>
      <c r="D6" s="168">
        <v>508438</v>
      </c>
      <c r="E6" s="169"/>
      <c r="F6" s="170">
        <v>127286</v>
      </c>
      <c r="G6" s="171"/>
      <c r="H6" s="172"/>
    </row>
    <row r="7" spans="1:8">
      <c r="A7" s="153" t="s">
        <v>530</v>
      </c>
      <c r="B7" s="158"/>
      <c r="C7" s="159"/>
      <c r="D7" s="160">
        <v>2090849</v>
      </c>
      <c r="E7" s="161"/>
      <c r="F7" s="162">
        <v>291945</v>
      </c>
      <c r="G7" s="163"/>
      <c r="H7" s="164"/>
    </row>
    <row r="8" spans="1:8">
      <c r="A8" s="165"/>
      <c r="B8" s="166"/>
      <c r="C8" s="167"/>
      <c r="D8" s="168">
        <v>818126</v>
      </c>
      <c r="E8" s="169"/>
      <c r="F8" s="170">
        <v>127651</v>
      </c>
      <c r="G8" s="171"/>
      <c r="H8" s="172"/>
    </row>
    <row r="9" spans="1:8">
      <c r="A9" s="153" t="s">
        <v>531</v>
      </c>
      <c r="B9" s="158"/>
      <c r="C9" s="159"/>
      <c r="D9" s="160">
        <v>2232043</v>
      </c>
      <c r="E9" s="161"/>
      <c r="F9" s="162">
        <v>291173</v>
      </c>
      <c r="G9" s="163"/>
      <c r="H9" s="164"/>
    </row>
    <row r="10" spans="1:8">
      <c r="A10" s="165"/>
      <c r="B10" s="166"/>
      <c r="C10" s="167"/>
      <c r="D10" s="168">
        <v>501845</v>
      </c>
      <c r="E10" s="169"/>
      <c r="F10" s="170">
        <v>119071</v>
      </c>
      <c r="G10" s="171"/>
      <c r="H10" s="172"/>
    </row>
    <row r="11" spans="1:8">
      <c r="A11" s="153" t="s">
        <v>532</v>
      </c>
      <c r="B11" s="158"/>
      <c r="C11" s="159"/>
      <c r="D11" s="160">
        <v>760520</v>
      </c>
      <c r="E11" s="161"/>
      <c r="F11" s="162">
        <v>271581</v>
      </c>
      <c r="G11" s="163"/>
      <c r="H11" s="164"/>
    </row>
    <row r="12" spans="1:8">
      <c r="A12" s="165"/>
      <c r="B12" s="166"/>
      <c r="C12" s="173"/>
      <c r="D12" s="168">
        <v>414696</v>
      </c>
      <c r="E12" s="169"/>
      <c r="F12" s="170">
        <v>117844</v>
      </c>
      <c r="G12" s="171"/>
      <c r="H12" s="172"/>
    </row>
    <row r="13" spans="1:8">
      <c r="A13" s="153"/>
      <c r="B13" s="158"/>
      <c r="C13" s="174"/>
      <c r="D13" s="175">
        <v>1612947</v>
      </c>
      <c r="E13" s="176"/>
      <c r="F13" s="177">
        <v>293634</v>
      </c>
      <c r="G13" s="178"/>
      <c r="H13" s="164"/>
    </row>
    <row r="14" spans="1:8">
      <c r="A14" s="165"/>
      <c r="B14" s="166"/>
      <c r="C14" s="167"/>
      <c r="D14" s="168">
        <v>529411</v>
      </c>
      <c r="E14" s="169"/>
      <c r="F14" s="170">
        <v>123717</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6.49</v>
      </c>
      <c r="C19" s="179">
        <f>ROUND(VALUE(SUBSTITUTE(実質収支比率等に係る経年分析!G$48,"▲","-")),2)</f>
        <v>8.08</v>
      </c>
      <c r="D19" s="179">
        <f>ROUND(VALUE(SUBSTITUTE(実質収支比率等に係る経年分析!H$48,"▲","-")),2)</f>
        <v>2.98</v>
      </c>
      <c r="E19" s="179">
        <f>ROUND(VALUE(SUBSTITUTE(実質収支比率等に係る経年分析!I$48,"▲","-")),2)</f>
        <v>12.43</v>
      </c>
      <c r="F19" s="179">
        <f>ROUND(VALUE(SUBSTITUTE(実質収支比率等に係る経年分析!J$48,"▲","-")),2)</f>
        <v>9.94</v>
      </c>
    </row>
    <row r="20" spans="1:11">
      <c r="A20" s="179" t="s">
        <v>55</v>
      </c>
      <c r="B20" s="179">
        <f>ROUND(VALUE(SUBSTITUTE(実質収支比率等に係る経年分析!F$47,"▲","-")),2)</f>
        <v>41</v>
      </c>
      <c r="C20" s="179">
        <f>ROUND(VALUE(SUBSTITUTE(実質収支比率等に係る経年分析!G$47,"▲","-")),2)</f>
        <v>39.9</v>
      </c>
      <c r="D20" s="179">
        <f>ROUND(VALUE(SUBSTITUTE(実質収支比率等に係る経年分析!H$47,"▲","-")),2)</f>
        <v>44.83</v>
      </c>
      <c r="E20" s="179">
        <f>ROUND(VALUE(SUBSTITUTE(実質収支比率等に係る経年分析!I$47,"▲","-")),2)</f>
        <v>36.57</v>
      </c>
      <c r="F20" s="179">
        <f>ROUND(VALUE(SUBSTITUTE(実質収支比率等に係る経年分析!J$47,"▲","-")),2)</f>
        <v>40.44</v>
      </c>
    </row>
    <row r="21" spans="1:11">
      <c r="A21" s="179" t="s">
        <v>56</v>
      </c>
      <c r="B21" s="179">
        <f>IF(ISNUMBER(VALUE(SUBSTITUTE(実質収支比率等に係る経年分析!F$49,"▲","-"))),ROUND(VALUE(SUBSTITUTE(実質収支比率等に係る経年分析!F$49,"▲","-")),2),NA())</f>
        <v>-1.0900000000000001</v>
      </c>
      <c r="C21" s="179">
        <f>IF(ISNUMBER(VALUE(SUBSTITUTE(実質収支比率等に係る経年分析!G$49,"▲","-"))),ROUND(VALUE(SUBSTITUTE(実質収支比率等に係る経年分析!G$49,"▲","-")),2),NA())</f>
        <v>-0.94</v>
      </c>
      <c r="D21" s="179">
        <f>IF(ISNUMBER(VALUE(SUBSTITUTE(実質収支比率等に係る経年分析!H$49,"▲","-"))),ROUND(VALUE(SUBSTITUTE(実質収支比率等に係る経年分析!H$49,"▲","-")),2),NA())</f>
        <v>-8.17</v>
      </c>
      <c r="E21" s="179">
        <f>IF(ISNUMBER(VALUE(SUBSTITUTE(実質収支比率等に係る経年分析!I$49,"▲","-"))),ROUND(VALUE(SUBSTITUTE(実質収支比率等に係る経年分析!I$49,"▲","-")),2),NA())</f>
        <v>-4.3899999999999997</v>
      </c>
      <c r="F21" s="179">
        <f>IF(ISNUMBER(VALUE(SUBSTITUTE(実質収支比率等に係る経年分析!J$49,"▲","-"))),ROUND(VALUE(SUBSTITUTE(実質収支比率等に係る経年分析!J$49,"▲","-")),2),NA())</f>
        <v>-9.51</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#VALUE!</v>
      </c>
      <c r="C27" s="180" t="e">
        <f>IF(ROUND(VALUE(SUBSTITUTE(連結実質赤字比率に係る赤字・黒字の構成分析!F$43,"▲", "-")), 2) &gt;= 0, ABS(ROUND(VALUE(SUBSTITUTE(連結実質赤字比率に係る赤字・黒字の構成分析!F$43,"▲", "-")), 2)), NA())</f>
        <v>#VALUE!</v>
      </c>
      <c r="D27" s="180" t="e">
        <f>IF(ROUND(VALUE(SUBSTITUTE(連結実質赤字比率に係る赤字・黒字の構成分析!G$43,"▲", "-")), 2) &lt; 0, ABS(ROUND(VALUE(SUBSTITUTE(連結実質赤字比率に係る赤字・黒字の構成分析!G$43,"▲", "-")), 2)), NA())</f>
        <v>#VALUE!</v>
      </c>
      <c r="E27" s="180" t="e">
        <f>IF(ROUND(VALUE(SUBSTITUTE(連結実質赤字比率に係る赤字・黒字の構成分析!G$43,"▲", "-")), 2) &gt;= 0, ABS(ROUND(VALUE(SUBSTITUTE(連結実質赤字比率に係る赤字・黒字の構成分析!G$43,"▲", "-")), 2)), NA())</f>
        <v>#VALUE!</v>
      </c>
      <c r="F27" s="180" t="e">
        <f>IF(ROUND(VALUE(SUBSTITUTE(連結実質赤字比率に係る赤字・黒字の構成分析!H$43,"▲", "-")), 2) &lt; 0, ABS(ROUND(VALUE(SUBSTITUTE(連結実質赤字比率に係る赤字・黒字の構成分析!H$43,"▲", "-")), 2)), NA())</f>
        <v>#VALUE!</v>
      </c>
      <c r="G27" s="180" t="e">
        <f>IF(ROUND(VALUE(SUBSTITUTE(連結実質赤字比率に係る赤字・黒字の構成分析!H$43,"▲", "-")), 2) &gt;= 0, ABS(ROUND(VALUE(SUBSTITUTE(連結実質赤字比率に係る赤字・黒字の構成分析!H$43,"▲", "-")), 2)), NA())</f>
        <v>#VALUE!</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c r="A30" s="180" t="e">
        <f>IF(連結実質赤字比率に係る赤字・黒字の構成分析!C$40="",NA(),連結実質赤字比率に係る赤字・黒字の構成分析!C$40)</f>
        <v>#N/A</v>
      </c>
      <c r="B30" s="180" t="e">
        <f>IF(ROUND(VALUE(SUBSTITUTE(連結実質赤字比率に係る赤字・黒字の構成分析!F$40,"▲", "-")), 2) &lt; 0, ABS(ROUND(VALUE(SUBSTITUTE(連結実質赤字比率に係る赤字・黒字の構成分析!F$40,"▲", "-")), 2)), NA())</f>
        <v>#VALUE!</v>
      </c>
      <c r="C30" s="180" t="e">
        <f>IF(ROUND(VALUE(SUBSTITUTE(連結実質赤字比率に係る赤字・黒字の構成分析!F$40,"▲", "-")), 2) &gt;= 0, ABS(ROUND(VALUE(SUBSTITUTE(連結実質赤字比率に係る赤字・黒字の構成分析!F$40,"▲", "-")), 2)), NA())</f>
        <v>#VALUE!</v>
      </c>
      <c r="D30" s="180" t="e">
        <f>IF(ROUND(VALUE(SUBSTITUTE(連結実質赤字比率に係る赤字・黒字の構成分析!G$40,"▲", "-")), 2) &lt; 0, ABS(ROUND(VALUE(SUBSTITUTE(連結実質赤字比率に係る赤字・黒字の構成分析!G$40,"▲", "-")), 2)), NA())</f>
        <v>#VALUE!</v>
      </c>
      <c r="E30" s="180" t="e">
        <f>IF(ROUND(VALUE(SUBSTITUTE(連結実質赤字比率に係る赤字・黒字の構成分析!G$40,"▲", "-")), 2) &gt;= 0, ABS(ROUND(VALUE(SUBSTITUTE(連結実質赤字比率に係る赤字・黒字の構成分析!G$40,"▲", "-")), 2)), NA())</f>
        <v>#VALUE!</v>
      </c>
      <c r="F30" s="180" t="e">
        <f>IF(ROUND(VALUE(SUBSTITUTE(連結実質赤字比率に係る赤字・黒字の構成分析!H$40,"▲", "-")), 2) &lt; 0, ABS(ROUND(VALUE(SUBSTITUTE(連結実質赤字比率に係る赤字・黒字の構成分析!H$40,"▲", "-")), 2)), NA())</f>
        <v>#VALUE!</v>
      </c>
      <c r="G30" s="180" t="e">
        <f>IF(ROUND(VALUE(SUBSTITUTE(連結実質赤字比率に係る赤字・黒字の構成分析!H$40,"▲", "-")), 2) &gt;= 0, ABS(ROUND(VALUE(SUBSTITUTE(連結実質赤字比率に係る赤字・黒字の構成分析!H$40,"▲", "-")), 2)), NA())</f>
        <v>#VALUE!</v>
      </c>
      <c r="H30" s="180" t="e">
        <f>IF(ROUND(VALUE(SUBSTITUTE(連結実質赤字比率に係る赤字・黒字の構成分析!I$40,"▲", "-")), 2) &lt; 0, ABS(ROUND(VALUE(SUBSTITUTE(連結実質赤字比率に係る赤字・黒字の構成分析!I$40,"▲", "-")), 2)), NA())</f>
        <v>#VALUE!</v>
      </c>
      <c r="I30" s="180" t="e">
        <f>IF(ROUND(VALUE(SUBSTITUTE(連結実質赤字比率に係る赤字・黒字の構成分析!I$40,"▲", "-")), 2) &gt;= 0, ABS(ROUND(VALUE(SUBSTITUTE(連結実質赤字比率に係る赤字・黒字の構成分析!I$40,"▲", "-")), 2)), NA())</f>
        <v>#VALUE!</v>
      </c>
      <c r="J30" s="180" t="e">
        <f>IF(ROUND(VALUE(SUBSTITUTE(連結実質赤字比率に係る赤字・黒字の構成分析!J$40,"▲", "-")), 2) &lt; 0, ABS(ROUND(VALUE(SUBSTITUTE(連結実質赤字比率に係る赤字・黒字の構成分析!J$40,"▲", "-")), 2)), NA())</f>
        <v>#VALUE!</v>
      </c>
      <c r="K30" s="180" t="e">
        <f>IF(ROUND(VALUE(SUBSTITUTE(連結実質赤字比率に係る赤字・黒字の構成分析!J$40,"▲", "-")), 2) &gt;= 0, ABS(ROUND(VALUE(SUBSTITUTE(連結実質赤字比率に係る赤字・黒字の構成分析!J$40,"▲", "-")), 2)), NA())</f>
        <v>#VALUE!</v>
      </c>
    </row>
    <row r="31" spans="1:11">
      <c r="A31" s="180" t="e">
        <f>IF(連結実質赤字比率に係る赤字・黒字の構成分析!C$39="",NA(),連結実質赤字比率に係る赤字・黒字の構成分析!C$39)</f>
        <v>#N/A</v>
      </c>
      <c r="B31" s="180" t="e">
        <f>IF(ROUND(VALUE(SUBSTITUTE(連結実質赤字比率に係る赤字・黒字の構成分析!F$39,"▲", "-")), 2) &lt; 0, ABS(ROUND(VALUE(SUBSTITUTE(連結実質赤字比率に係る赤字・黒字の構成分析!F$39,"▲", "-")), 2)), NA())</f>
        <v>#VALUE!</v>
      </c>
      <c r="C31" s="180" t="e">
        <f>IF(ROUND(VALUE(SUBSTITUTE(連結実質赤字比率に係る赤字・黒字の構成分析!F$39,"▲", "-")), 2) &gt;= 0, ABS(ROUND(VALUE(SUBSTITUTE(連結実質赤字比率に係る赤字・黒字の構成分析!F$39,"▲", "-")), 2)), NA())</f>
        <v>#VALUE!</v>
      </c>
      <c r="D31" s="180" t="e">
        <f>IF(ROUND(VALUE(SUBSTITUTE(連結実質赤字比率に係る赤字・黒字の構成分析!G$39,"▲", "-")), 2) &lt; 0, ABS(ROUND(VALUE(SUBSTITUTE(連結実質赤字比率に係る赤字・黒字の構成分析!G$39,"▲", "-")), 2)), NA())</f>
        <v>#VALUE!</v>
      </c>
      <c r="E31" s="180" t="e">
        <f>IF(ROUND(VALUE(SUBSTITUTE(連結実質赤字比率に係る赤字・黒字の構成分析!G$39,"▲", "-")), 2) &gt;= 0, ABS(ROUND(VALUE(SUBSTITUTE(連結実質赤字比率に係る赤字・黒字の構成分析!G$39,"▲", "-")), 2)), NA())</f>
        <v>#VALUE!</v>
      </c>
      <c r="F31" s="180" t="e">
        <f>IF(ROUND(VALUE(SUBSTITUTE(連結実質赤字比率に係る赤字・黒字の構成分析!H$39,"▲", "-")), 2) &lt; 0, ABS(ROUND(VALUE(SUBSTITUTE(連結実質赤字比率に係る赤字・黒字の構成分析!H$39,"▲", "-")), 2)), NA())</f>
        <v>#VALUE!</v>
      </c>
      <c r="G31" s="180" t="e">
        <f>IF(ROUND(VALUE(SUBSTITUTE(連結実質赤字比率に係る赤字・黒字の構成分析!H$39,"▲", "-")), 2) &gt;= 0, ABS(ROUND(VALUE(SUBSTITUTE(連結実質赤字比率に係る赤字・黒字の構成分析!H$39,"▲", "-")), 2)), NA())</f>
        <v>#VALUE!</v>
      </c>
      <c r="H31" s="180" t="e">
        <f>IF(ROUND(VALUE(SUBSTITUTE(連結実質赤字比率に係る赤字・黒字の構成分析!I$39,"▲", "-")), 2) &lt; 0, ABS(ROUND(VALUE(SUBSTITUTE(連結実質赤字比率に係る赤字・黒字の構成分析!I$39,"▲", "-")), 2)), NA())</f>
        <v>#VALUE!</v>
      </c>
      <c r="I31" s="180" t="e">
        <f>IF(ROUND(VALUE(SUBSTITUTE(連結実質赤字比率に係る赤字・黒字の構成分析!I$39,"▲", "-")), 2) &gt;= 0, ABS(ROUND(VALUE(SUBSTITUTE(連結実質赤字比率に係る赤字・黒字の構成分析!I$39,"▲", "-")), 2)), NA())</f>
        <v>#VALUE!</v>
      </c>
      <c r="J31" s="180" t="e">
        <f>IF(ROUND(VALUE(SUBSTITUTE(連結実質赤字比率に係る赤字・黒字の構成分析!J$39,"▲", "-")), 2) &lt; 0, ABS(ROUND(VALUE(SUBSTITUTE(連結実質赤字比率に係る赤字・黒字の構成分析!J$39,"▲", "-")), 2)), NA())</f>
        <v>#VALUE!</v>
      </c>
      <c r="K31" s="180" t="e">
        <f>IF(ROUND(VALUE(SUBSTITUTE(連結実質赤字比率に係る赤字・黒字の構成分析!J$39,"▲", "-")), 2) &gt;= 0, ABS(ROUND(VALUE(SUBSTITUTE(連結実質赤字比率に係る赤字・黒字の構成分析!J$39,"▲", "-")), 2)), NA())</f>
        <v>#VALUE!</v>
      </c>
    </row>
    <row r="32" spans="1:11">
      <c r="A32" s="180" t="str">
        <f>IF(連結実質赤字比率に係る赤字・黒字の構成分析!C$38="",NA(),連結実質赤字比率に係る赤字・黒字の構成分析!C$38)</f>
        <v>国民健康保険診療勘定特別会計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0.05</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0.12</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0.34</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0.09</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v>
      </c>
    </row>
    <row r="33" spans="1:16">
      <c r="A33" s="180" t="str">
        <f>IF(連結実質赤字比率に係る赤字・黒字の構成分析!C$37="",NA(),連結実質赤字比率に係る赤字・黒字の構成分析!C$37)</f>
        <v>後期高齢者医療特別会計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0.05</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0.02</v>
      </c>
    </row>
    <row r="34" spans="1:16">
      <c r="A34" s="180" t="str">
        <f>IF(連結実質赤字比率に係る赤字・黒字の構成分析!C$36="",NA(),連結実質赤字比率に係る赤字・黒字の構成分析!C$36)</f>
        <v>国民健康保険事業勘定特別会計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0.99</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0.84</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1.39</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1.44</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0.88</v>
      </c>
    </row>
    <row r="35" spans="1:16">
      <c r="A35" s="180" t="str">
        <f>IF(連結実質赤字比率に係る赤字・黒字の構成分析!C$35="",NA(),連結実質赤字比率に係る赤字・黒字の構成分析!C$35)</f>
        <v>介護保険特別会計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0.71</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0.53</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0.81</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1.22</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1.41</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6.49</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8.07</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2.97</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12.42</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9.93</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125</v>
      </c>
      <c r="E42" s="181"/>
      <c r="F42" s="181"/>
      <c r="G42" s="181">
        <f>'実質公債費比率（分子）の構造'!L$52</f>
        <v>131</v>
      </c>
      <c r="H42" s="181"/>
      <c r="I42" s="181"/>
      <c r="J42" s="181">
        <f>'実質公債費比率（分子）の構造'!M$52</f>
        <v>129</v>
      </c>
      <c r="K42" s="181"/>
      <c r="L42" s="181"/>
      <c r="M42" s="181">
        <f>'実質公債費比率（分子）の構造'!N$52</f>
        <v>133</v>
      </c>
      <c r="N42" s="181"/>
      <c r="O42" s="181"/>
      <c r="P42" s="181">
        <f>'実質公債費比率（分子）の構造'!O$52</f>
        <v>146</v>
      </c>
    </row>
    <row r="43" spans="1:16">
      <c r="A43" s="181" t="s">
        <v>64</v>
      </c>
      <c r="B43" s="181">
        <f>'実質公債費比率（分子）の構造'!K$51</f>
        <v>0</v>
      </c>
      <c r="C43" s="181"/>
      <c r="D43" s="181"/>
      <c r="E43" s="181">
        <f>'実質公債費比率（分子）の構造'!L$51</f>
        <v>1</v>
      </c>
      <c r="F43" s="181"/>
      <c r="G43" s="181"/>
      <c r="H43" s="181">
        <f>'実質公債費比率（分子）の構造'!M$51</f>
        <v>1</v>
      </c>
      <c r="I43" s="181"/>
      <c r="J43" s="181"/>
      <c r="K43" s="181">
        <f>'実質公債費比率（分子）の構造'!N$51</f>
        <v>1</v>
      </c>
      <c r="L43" s="181"/>
      <c r="M43" s="181"/>
      <c r="N43" s="181">
        <f>'実質公債費比率（分子）の構造'!O$51</f>
        <v>0</v>
      </c>
      <c r="O43" s="181"/>
      <c r="P43" s="181"/>
    </row>
    <row r="44" spans="1:16">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c r="A45" s="181" t="s">
        <v>66</v>
      </c>
      <c r="B45" s="181">
        <f>'実質公債費比率（分子）の構造'!K$49</f>
        <v>5</v>
      </c>
      <c r="C45" s="181"/>
      <c r="D45" s="181"/>
      <c r="E45" s="181">
        <f>'実質公債費比率（分子）の構造'!L$49</f>
        <v>5</v>
      </c>
      <c r="F45" s="181"/>
      <c r="G45" s="181"/>
      <c r="H45" s="181">
        <f>'実質公債費比率（分子）の構造'!M$49</f>
        <v>1</v>
      </c>
      <c r="I45" s="181"/>
      <c r="J45" s="181"/>
      <c r="K45" s="181">
        <f>'実質公債費比率（分子）の構造'!N$49</f>
        <v>1</v>
      </c>
      <c r="L45" s="181"/>
      <c r="M45" s="181"/>
      <c r="N45" s="181">
        <f>'実質公債費比率（分子）の構造'!O$49</f>
        <v>1</v>
      </c>
      <c r="O45" s="181"/>
      <c r="P45" s="181"/>
    </row>
    <row r="46" spans="1:16">
      <c r="A46" s="181" t="s">
        <v>67</v>
      </c>
      <c r="B46" s="181" t="str">
        <f>'実質公債費比率（分子）の構造'!K$48</f>
        <v>-</v>
      </c>
      <c r="C46" s="181"/>
      <c r="D46" s="181"/>
      <c r="E46" s="181" t="str">
        <f>'実質公債費比率（分子）の構造'!L$48</f>
        <v>-</v>
      </c>
      <c r="F46" s="181"/>
      <c r="G46" s="181"/>
      <c r="H46" s="181" t="str">
        <f>'実質公債費比率（分子）の構造'!M$48</f>
        <v>-</v>
      </c>
      <c r="I46" s="181"/>
      <c r="J46" s="181"/>
      <c r="K46" s="181" t="str">
        <f>'実質公債費比率（分子）の構造'!N$48</f>
        <v>-</v>
      </c>
      <c r="L46" s="181"/>
      <c r="M46" s="181"/>
      <c r="N46" s="181" t="str">
        <f>'実質公債費比率（分子）の構造'!O$48</f>
        <v>-</v>
      </c>
      <c r="O46" s="181"/>
      <c r="P46" s="181"/>
    </row>
    <row r="47" spans="1:16">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70</v>
      </c>
      <c r="B49" s="181">
        <f>'実質公債費比率（分子）の構造'!K$45</f>
        <v>173</v>
      </c>
      <c r="C49" s="181"/>
      <c r="D49" s="181"/>
      <c r="E49" s="181">
        <f>'実質公債費比率（分子）の構造'!L$45</f>
        <v>180</v>
      </c>
      <c r="F49" s="181"/>
      <c r="G49" s="181"/>
      <c r="H49" s="181">
        <f>'実質公債費比率（分子）の構造'!M$45</f>
        <v>172</v>
      </c>
      <c r="I49" s="181"/>
      <c r="J49" s="181"/>
      <c r="K49" s="181">
        <f>'実質公債費比率（分子）の構造'!N$45</f>
        <v>172</v>
      </c>
      <c r="L49" s="181"/>
      <c r="M49" s="181"/>
      <c r="N49" s="181">
        <f>'実質公債費比率（分子）の構造'!O$45</f>
        <v>193</v>
      </c>
      <c r="O49" s="181"/>
      <c r="P49" s="181"/>
    </row>
    <row r="50" spans="1:16">
      <c r="A50" s="181" t="s">
        <v>71</v>
      </c>
      <c r="B50" s="181" t="e">
        <f>NA()</f>
        <v>#N/A</v>
      </c>
      <c r="C50" s="181">
        <f>IF(ISNUMBER('実質公債費比率（分子）の構造'!K$53),'実質公債費比率（分子）の構造'!K$53,NA())</f>
        <v>53</v>
      </c>
      <c r="D50" s="181" t="e">
        <f>NA()</f>
        <v>#N/A</v>
      </c>
      <c r="E50" s="181" t="e">
        <f>NA()</f>
        <v>#N/A</v>
      </c>
      <c r="F50" s="181">
        <f>IF(ISNUMBER('実質公債費比率（分子）の構造'!L$53),'実質公債費比率（分子）の構造'!L$53,NA())</f>
        <v>55</v>
      </c>
      <c r="G50" s="181" t="e">
        <f>NA()</f>
        <v>#N/A</v>
      </c>
      <c r="H50" s="181" t="e">
        <f>NA()</f>
        <v>#N/A</v>
      </c>
      <c r="I50" s="181">
        <f>IF(ISNUMBER('実質公債費比率（分子）の構造'!M$53),'実質公債費比率（分子）の構造'!M$53,NA())</f>
        <v>45</v>
      </c>
      <c r="J50" s="181" t="e">
        <f>NA()</f>
        <v>#N/A</v>
      </c>
      <c r="K50" s="181" t="e">
        <f>NA()</f>
        <v>#N/A</v>
      </c>
      <c r="L50" s="181">
        <f>IF(ISNUMBER('実質公債費比率（分子）の構造'!N$53),'実質公債費比率（分子）の構造'!N$53,NA())</f>
        <v>41</v>
      </c>
      <c r="M50" s="181" t="e">
        <f>NA()</f>
        <v>#N/A</v>
      </c>
      <c r="N50" s="181" t="e">
        <f>NA()</f>
        <v>#N/A</v>
      </c>
      <c r="O50" s="181">
        <f>IF(ISNUMBER('実質公債費比率（分子）の構造'!O$53),'実質公債費比率（分子）の構造'!O$53,NA())</f>
        <v>48</v>
      </c>
      <c r="P50" s="181" t="e">
        <f>NA()</f>
        <v>#N/A</v>
      </c>
    </row>
    <row r="53" spans="1:16">
      <c r="A53" s="149" t="s">
        <v>72</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c r="A56" s="180" t="s">
        <v>43</v>
      </c>
      <c r="B56" s="180"/>
      <c r="C56" s="180"/>
      <c r="D56" s="180">
        <f>'将来負担比率（分子）の構造'!I$52</f>
        <v>1486</v>
      </c>
      <c r="E56" s="180"/>
      <c r="F56" s="180"/>
      <c r="G56" s="180">
        <f>'将来負担比率（分子）の構造'!J$52</f>
        <v>1409</v>
      </c>
      <c r="H56" s="180"/>
      <c r="I56" s="180"/>
      <c r="J56" s="180">
        <f>'将来負担比率（分子）の構造'!K$52</f>
        <v>1497</v>
      </c>
      <c r="K56" s="180"/>
      <c r="L56" s="180"/>
      <c r="M56" s="180">
        <f>'将来負担比率（分子）の構造'!L$52</f>
        <v>1627</v>
      </c>
      <c r="N56" s="180"/>
      <c r="O56" s="180"/>
      <c r="P56" s="180">
        <f>'将来負担比率（分子）の構造'!M$52</f>
        <v>1720</v>
      </c>
    </row>
    <row r="57" spans="1:16">
      <c r="A57" s="180" t="s">
        <v>42</v>
      </c>
      <c r="B57" s="180"/>
      <c r="C57" s="180"/>
      <c r="D57" s="180">
        <f>'将来負担比率（分子）の構造'!I$51</f>
        <v>65</v>
      </c>
      <c r="E57" s="180"/>
      <c r="F57" s="180"/>
      <c r="G57" s="180">
        <f>'将来負担比率（分子）の構造'!J$51</f>
        <v>202</v>
      </c>
      <c r="H57" s="180"/>
      <c r="I57" s="180"/>
      <c r="J57" s="180">
        <f>'将来負担比率（分子）の構造'!K$51</f>
        <v>201</v>
      </c>
      <c r="K57" s="180"/>
      <c r="L57" s="180"/>
      <c r="M57" s="180">
        <f>'将来負担比率（分子）の構造'!L$51</f>
        <v>357</v>
      </c>
      <c r="N57" s="180"/>
      <c r="O57" s="180"/>
      <c r="P57" s="180">
        <f>'将来負担比率（分子）の構造'!M$51</f>
        <v>356</v>
      </c>
    </row>
    <row r="58" spans="1:16">
      <c r="A58" s="180" t="s">
        <v>41</v>
      </c>
      <c r="B58" s="180"/>
      <c r="C58" s="180"/>
      <c r="D58" s="180">
        <f>'将来負担比率（分子）の構造'!I$50</f>
        <v>1553</v>
      </c>
      <c r="E58" s="180"/>
      <c r="F58" s="180"/>
      <c r="G58" s="180">
        <f>'将来負担比率（分子）の構造'!J$50</f>
        <v>1481</v>
      </c>
      <c r="H58" s="180"/>
      <c r="I58" s="180"/>
      <c r="J58" s="180">
        <f>'将来負担比率（分子）の構造'!K$50</f>
        <v>1423</v>
      </c>
      <c r="K58" s="180"/>
      <c r="L58" s="180"/>
      <c r="M58" s="180">
        <f>'将来負担比率（分子）の構造'!L$50</f>
        <v>1264</v>
      </c>
      <c r="N58" s="180"/>
      <c r="O58" s="180"/>
      <c r="P58" s="180">
        <f>'将来負担比率（分子）の構造'!M$50</f>
        <v>1032</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121</v>
      </c>
      <c r="C62" s="180"/>
      <c r="D62" s="180"/>
      <c r="E62" s="180">
        <f>'将来負担比率（分子）の構造'!J$45</f>
        <v>200</v>
      </c>
      <c r="F62" s="180"/>
      <c r="G62" s="180"/>
      <c r="H62" s="180">
        <f>'将来負担比率（分子）の構造'!K$45</f>
        <v>142</v>
      </c>
      <c r="I62" s="180"/>
      <c r="J62" s="180"/>
      <c r="K62" s="180">
        <f>'将来負担比率（分子）の構造'!L$45</f>
        <v>141</v>
      </c>
      <c r="L62" s="180"/>
      <c r="M62" s="180"/>
      <c r="N62" s="180">
        <f>'将来負担比率（分子）の構造'!M$45</f>
        <v>154</v>
      </c>
      <c r="O62" s="180"/>
      <c r="P62" s="180"/>
    </row>
    <row r="63" spans="1:16">
      <c r="A63" s="180" t="s">
        <v>34</v>
      </c>
      <c r="B63" s="180">
        <f>'将来負担比率（分子）の構造'!I$44</f>
        <v>11</v>
      </c>
      <c r="C63" s="180"/>
      <c r="D63" s="180"/>
      <c r="E63" s="180">
        <f>'将来負担比率（分子）の構造'!J$44</f>
        <v>11</v>
      </c>
      <c r="F63" s="180"/>
      <c r="G63" s="180"/>
      <c r="H63" s="180">
        <f>'将来負担比率（分子）の構造'!K$44</f>
        <v>12</v>
      </c>
      <c r="I63" s="180"/>
      <c r="J63" s="180"/>
      <c r="K63" s="180">
        <f>'将来負担比率（分子）の構造'!L$44</f>
        <v>12</v>
      </c>
      <c r="L63" s="180"/>
      <c r="M63" s="180"/>
      <c r="N63" s="180">
        <f>'将来負担比率（分子）の構造'!M$44</f>
        <v>11</v>
      </c>
      <c r="O63" s="180"/>
      <c r="P63" s="180"/>
    </row>
    <row r="64" spans="1:16">
      <c r="A64" s="180" t="s">
        <v>33</v>
      </c>
      <c r="B64" s="180" t="str">
        <f>'将来負担比率（分子）の構造'!I$43</f>
        <v>-</v>
      </c>
      <c r="C64" s="180"/>
      <c r="D64" s="180"/>
      <c r="E64" s="180" t="str">
        <f>'将来負担比率（分子）の構造'!J$43</f>
        <v>-</v>
      </c>
      <c r="F64" s="180"/>
      <c r="G64" s="180"/>
      <c r="H64" s="180" t="str">
        <f>'将来負担比率（分子）の構造'!K$43</f>
        <v>-</v>
      </c>
      <c r="I64" s="180"/>
      <c r="J64" s="180"/>
      <c r="K64" s="180" t="str">
        <f>'将来負担比率（分子）の構造'!L$43</f>
        <v>-</v>
      </c>
      <c r="L64" s="180"/>
      <c r="M64" s="180"/>
      <c r="N64" s="180" t="str">
        <f>'将来負担比率（分子）の構造'!M$43</f>
        <v>-</v>
      </c>
      <c r="O64" s="180"/>
      <c r="P64" s="180"/>
    </row>
    <row r="65" spans="1:16">
      <c r="A65" s="180" t="s">
        <v>32</v>
      </c>
      <c r="B65" s="180" t="str">
        <f>'将来負担比率（分子）の構造'!I$42</f>
        <v>-</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1729</v>
      </c>
      <c r="C66" s="180"/>
      <c r="D66" s="180"/>
      <c r="E66" s="180">
        <f>'将来負担比率（分子）の構造'!J$41</f>
        <v>1948</v>
      </c>
      <c r="F66" s="180"/>
      <c r="G66" s="180"/>
      <c r="H66" s="180">
        <f>'将来負担比率（分子）の構造'!K$41</f>
        <v>2279</v>
      </c>
      <c r="I66" s="180"/>
      <c r="J66" s="180"/>
      <c r="K66" s="180">
        <f>'将来負担比率（分子）の構造'!L$41</f>
        <v>2571</v>
      </c>
      <c r="L66" s="180"/>
      <c r="M66" s="180"/>
      <c r="N66" s="180">
        <f>'将来負担比率（分子）の構造'!M$41</f>
        <v>2575</v>
      </c>
      <c r="O66" s="180"/>
      <c r="P66" s="180"/>
    </row>
    <row r="67" spans="1:16">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76</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77</v>
      </c>
      <c r="B72" s="184">
        <f>基金残高に係る経年分析!F55</f>
        <v>317</v>
      </c>
      <c r="C72" s="184">
        <f>基金残高に係る経年分析!G55</f>
        <v>239</v>
      </c>
      <c r="D72" s="184">
        <f>基金残高に係る経年分析!H55</f>
        <v>244</v>
      </c>
    </row>
    <row r="73" spans="1:16">
      <c r="A73" s="183" t="s">
        <v>78</v>
      </c>
      <c r="B73" s="184">
        <f>基金残高に係る経年分析!F56</f>
        <v>130</v>
      </c>
      <c r="C73" s="184">
        <f>基金残高に係る経年分析!G56</f>
        <v>120</v>
      </c>
      <c r="D73" s="184">
        <f>基金残高に係る経年分析!H56</f>
        <v>90</v>
      </c>
    </row>
    <row r="74" spans="1:16">
      <c r="A74" s="183" t="s">
        <v>79</v>
      </c>
      <c r="B74" s="184">
        <f>基金残高に係る経年分析!F57</f>
        <v>845</v>
      </c>
      <c r="C74" s="184">
        <f>基金残高に係る経年分析!G57</f>
        <v>758</v>
      </c>
      <c r="D74" s="184">
        <f>基金残高に係る経年分析!H57</f>
        <v>574</v>
      </c>
    </row>
  </sheetData>
  <sheetProtection algorithmName="SHA-512" hashValue="b42qhbaVkQXfADjk4X78vEyrtrYxXuFGBrC4Z8GoFH7m6QR5x3N+HBqv3s+0t5DtXTqKoO5IbJzJbzmC3iqAhw==" saltValue="i/M3YLhBLRzbNfoV0m62g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